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2" activeTab="6"/>
  </bookViews>
  <sheets>
    <sheet name="Sheet1" sheetId="1" r:id="rId1"/>
    <sheet name="Sheet2" sheetId="2" r:id="rId2"/>
    <sheet name="CEILLING" sheetId="3" r:id="rId3"/>
    <sheet name="HUDUMA" sheetId="4" r:id="rId4"/>
    <sheet name="Sheet3" sheetId="5" r:id="rId5"/>
    <sheet name="Sheet4" sheetId="6" r:id="rId6"/>
    <sheet name="Ceiling Corr" sheetId="7" r:id="rId7"/>
    <sheet name="Sheet6" sheetId="8" r:id="rId8"/>
  </sheets>
  <definedNames/>
  <calcPr fullCalcOnLoad="1"/>
</workbook>
</file>

<file path=xl/sharedStrings.xml><?xml version="1.0" encoding="utf-8"?>
<sst xmlns="http://schemas.openxmlformats.org/spreadsheetml/2006/main" count="414" uniqueCount="123">
  <si>
    <t>IRAMBA DISTRICT COUNCIL</t>
  </si>
  <si>
    <t xml:space="preserve">BUDGET CEILLINGS   FY 2016/2017 </t>
  </si>
  <si>
    <t>SNO</t>
  </si>
  <si>
    <t>SUB VOTE</t>
  </si>
  <si>
    <t>SECTOR</t>
  </si>
  <si>
    <t xml:space="preserve">1.OTHER CHARGES </t>
  </si>
  <si>
    <t xml:space="preserve">2. PERSONAL EMOLUMENTS </t>
  </si>
  <si>
    <t>3. DEVELOPMENT FUNDS</t>
  </si>
  <si>
    <t>TOTAL (1+2+3)</t>
  </si>
  <si>
    <t>BLOCK GRANT</t>
  </si>
  <si>
    <t>OWN SOURCES</t>
  </si>
  <si>
    <t>TOTAL OC</t>
  </si>
  <si>
    <t xml:space="preserve">PE - OWN SOURCE </t>
  </si>
  <si>
    <t xml:space="preserve"> PE - GOVT GRANTS</t>
  </si>
  <si>
    <t>PROJECT NAME</t>
  </si>
  <si>
    <t>PROJECT CODE</t>
  </si>
  <si>
    <t>COUNCIL CONTRIBUTION</t>
  </si>
  <si>
    <t>LOCAL</t>
  </si>
  <si>
    <t>FOREIGN</t>
  </si>
  <si>
    <t>TOTAL DEV.</t>
  </si>
  <si>
    <t>Adminstration and General</t>
  </si>
  <si>
    <t>O/S</t>
  </si>
  <si>
    <t>Salaries above LGA</t>
  </si>
  <si>
    <t>Policy and Planning</t>
  </si>
  <si>
    <t>LGDG -CDG</t>
  </si>
  <si>
    <t>CDEF</t>
  </si>
  <si>
    <t>Legal</t>
  </si>
  <si>
    <t>Internal Audit</t>
  </si>
  <si>
    <t>Finance Adminstration</t>
  </si>
  <si>
    <t>Election</t>
  </si>
  <si>
    <t>Beekeeping</t>
  </si>
  <si>
    <t>Procure ment</t>
  </si>
  <si>
    <t>IT Unit</t>
  </si>
  <si>
    <t>Trade and Economy Administration</t>
  </si>
  <si>
    <t>Cooperatives and Markerting</t>
  </si>
  <si>
    <t>Culture and Sports</t>
  </si>
  <si>
    <t>Land Administration and Town Planning</t>
  </si>
  <si>
    <t>Natural Resources</t>
  </si>
  <si>
    <t>PFM</t>
  </si>
  <si>
    <t>Community Development</t>
  </si>
  <si>
    <t>HIV/AIDS - TACAIDS</t>
  </si>
  <si>
    <t xml:space="preserve">Agriculture </t>
  </si>
  <si>
    <t>Liverstock</t>
  </si>
  <si>
    <t>LDF</t>
  </si>
  <si>
    <t>Rural water</t>
  </si>
  <si>
    <t>NWSSP</t>
  </si>
  <si>
    <t>Work</t>
  </si>
  <si>
    <t>Road Fund</t>
  </si>
  <si>
    <t>Administration and Adult Education</t>
  </si>
  <si>
    <t xml:space="preserve">Primary Education </t>
  </si>
  <si>
    <t>Secondary Education</t>
  </si>
  <si>
    <t>SEDP - WB</t>
  </si>
  <si>
    <t>Health Administration</t>
  </si>
  <si>
    <t>HSBF</t>
  </si>
  <si>
    <t>Environment and sanitation</t>
  </si>
  <si>
    <t>CHF</t>
  </si>
  <si>
    <t>TOTAL</t>
  </si>
  <si>
    <t>MADIWANI</t>
  </si>
  <si>
    <t>FINANCE</t>
  </si>
  <si>
    <t>wom+youth</t>
  </si>
  <si>
    <t>NUTRITION</t>
  </si>
  <si>
    <t>BARCODES</t>
  </si>
  <si>
    <t>POS</t>
  </si>
  <si>
    <t>20% VIJIJI</t>
  </si>
  <si>
    <t>MADENI H/W</t>
  </si>
  <si>
    <t>BOUNDARIES</t>
  </si>
  <si>
    <t>H/RESOURCES</t>
  </si>
  <si>
    <t>Works and fire</t>
  </si>
  <si>
    <t>Health</t>
  </si>
  <si>
    <t>DEDS'  OFFICE        ( GA)</t>
  </si>
  <si>
    <t>CHANJO</t>
  </si>
  <si>
    <t xml:space="preserve">BUDGET CEILLINGS   FY 2017/2018 </t>
  </si>
  <si>
    <t>USAFI</t>
  </si>
  <si>
    <t>LGDG -CBG</t>
  </si>
  <si>
    <t>General Administration</t>
  </si>
  <si>
    <t>Civic</t>
  </si>
  <si>
    <t xml:space="preserve">BUDGET FRAMEWORK    FY 2017/2018 </t>
  </si>
  <si>
    <t>CLEANLINESS</t>
  </si>
  <si>
    <t>WOMEN AND YOUTH</t>
  </si>
  <si>
    <t>NA</t>
  </si>
  <si>
    <t>IDARA</t>
  </si>
  <si>
    <t xml:space="preserve">MRADI </t>
  </si>
  <si>
    <t>AFYA</t>
  </si>
  <si>
    <t>MFUKO WA WAHISANI (HSBF)</t>
  </si>
  <si>
    <t>CDG</t>
  </si>
  <si>
    <t>ELIMU MSINGI</t>
  </si>
  <si>
    <t>ELIMU SEKONDARI</t>
  </si>
  <si>
    <t>MAJI</t>
  </si>
  <si>
    <t>SEDP</t>
  </si>
  <si>
    <t>OWNSOURCES</t>
  </si>
  <si>
    <t>ADULT EDUCATION</t>
  </si>
  <si>
    <t>WSDP</t>
  </si>
  <si>
    <t>CDG - MADENI</t>
  </si>
  <si>
    <t>JUMLA MIRADI</t>
  </si>
  <si>
    <t>CHANZO</t>
  </si>
  <si>
    <t>S/K</t>
  </si>
  <si>
    <t>H/W</t>
  </si>
  <si>
    <t>WAHISANI</t>
  </si>
  <si>
    <t>BAJETI</t>
  </si>
  <si>
    <t>MAKISIO YA MIRADI YA MAENDELEO SEKTA ZA HUDUMA ZA JAMII 2017/18</t>
  </si>
  <si>
    <t>JUMLA NDOGO</t>
  </si>
  <si>
    <t>CHANZO CHA FEDHA</t>
  </si>
  <si>
    <t>MAKISIO –BAJETI 2016/17</t>
  </si>
  <si>
    <t>BAKAA -2015/16</t>
  </si>
  <si>
    <t>JUMLA YA MAPOKEZI</t>
  </si>
  <si>
    <t>FEDHA TUMIKA</t>
  </si>
  <si>
    <t>SALIO</t>
  </si>
  <si>
    <t>PROGRAMU YA MAJI</t>
  </si>
  <si>
    <t xml:space="preserve">MFUKO WA JIMBO </t>
  </si>
  <si>
    <t>MFUKO WA AFYA (HSBF)</t>
  </si>
  <si>
    <t>MFUKO WA AFYA  -CHF</t>
  </si>
  <si>
    <t>ELIMU SEKONDARI-SEDP</t>
  </si>
  <si>
    <t> 111,828,000</t>
  </si>
  <si>
    <t> 434,568,941</t>
  </si>
  <si>
    <t> Jumla</t>
  </si>
  <si>
    <t>N</t>
  </si>
  <si>
    <t>NNN.</t>
  </si>
  <si>
    <t>\</t>
  </si>
  <si>
    <t>fffffADZX\\</t>
  </si>
  <si>
    <t xml:space="preserve"> </t>
  </si>
  <si>
    <t xml:space="preserve">  </t>
  </si>
  <si>
    <t>COMMUNITY CONTRIBUTION</t>
  </si>
  <si>
    <t>CHF/NHIF/DRF/USER/GLOBAL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</si>
</sst>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_-;\-* #,##0_-;_-* &quot;-&quot;??_-;_-@_-"/>
    <numFmt numFmtId="174" formatCode="_-* #,##0.0_-;\-* #,##0.0_-;_-* &quot;-&quot;??_-;_-@_-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56"/>
      <name val="Cambri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sz val="12"/>
      <color indexed="8"/>
      <name val="Arial Narrow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Bookman Old Style"/>
      <family val="1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3"/>
      <name val="Cambri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3"/>
      <color rgb="FF000000"/>
      <name val="Arial Narrow"/>
      <family val="2"/>
    </font>
    <font>
      <sz val="13"/>
      <color rgb="FF000000"/>
      <name val="Arial Narrow"/>
      <family val="2"/>
    </font>
    <font>
      <sz val="12"/>
      <color rgb="FF000000"/>
      <name val="Arial Narrow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Bookman Old Style"/>
      <family val="1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/>
    </xf>
    <xf numFmtId="43" fontId="3" fillId="0" borderId="10" xfId="44" applyFont="1" applyFill="1" applyBorder="1" applyAlignment="1">
      <alignment vertical="top" wrapText="1"/>
    </xf>
    <xf numFmtId="172" fontId="3" fillId="0" borderId="10" xfId="44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44" applyNumberFormat="1" applyFont="1" applyFill="1" applyBorder="1" applyAlignment="1">
      <alignment vertical="top" wrapText="1"/>
    </xf>
    <xf numFmtId="43" fontId="0" fillId="0" borderId="0" xfId="44" applyFon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 vertical="top"/>
    </xf>
    <xf numFmtId="172" fontId="3" fillId="33" borderId="10" xfId="44" applyNumberFormat="1" applyFont="1" applyFill="1" applyBorder="1" applyAlignment="1">
      <alignment vertical="top" wrapText="1"/>
    </xf>
    <xf numFmtId="172" fontId="4" fillId="0" borderId="10" xfId="44" applyNumberFormat="1" applyFont="1" applyFill="1" applyBorder="1" applyAlignment="1">
      <alignment vertical="top" wrapText="1"/>
    </xf>
    <xf numFmtId="0" fontId="4" fillId="0" borderId="10" xfId="44" applyNumberFormat="1" applyFont="1" applyFill="1" applyBorder="1" applyAlignment="1">
      <alignment vertical="top" wrapText="1"/>
    </xf>
    <xf numFmtId="3" fontId="4" fillId="0" borderId="10" xfId="44" applyNumberFormat="1" applyFont="1" applyFill="1" applyBorder="1" applyAlignment="1" quotePrefix="1">
      <alignment vertical="top" wrapText="1"/>
    </xf>
    <xf numFmtId="172" fontId="3" fillId="0" borderId="10" xfId="0" applyNumberFormat="1" applyFont="1" applyFill="1" applyBorder="1" applyAlignment="1">
      <alignment vertical="top" wrapText="1"/>
    </xf>
    <xf numFmtId="172" fontId="4" fillId="0" borderId="10" xfId="44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 wrapText="1"/>
    </xf>
    <xf numFmtId="0" fontId="4" fillId="0" borderId="10" xfId="44" applyNumberFormat="1" applyFont="1" applyFill="1" applyBorder="1" applyAlignment="1" quotePrefix="1">
      <alignment vertical="top" wrapText="1"/>
    </xf>
    <xf numFmtId="0" fontId="4" fillId="0" borderId="10" xfId="0" applyFont="1" applyBorder="1" applyAlignment="1">
      <alignment vertical="top"/>
    </xf>
    <xf numFmtId="3" fontId="4" fillId="0" borderId="10" xfId="44" applyNumberFormat="1" applyFont="1" applyFill="1" applyBorder="1" applyAlignment="1">
      <alignment vertical="top" wrapText="1"/>
    </xf>
    <xf numFmtId="172" fontId="4" fillId="0" borderId="10" xfId="44" applyNumberFormat="1" applyFont="1" applyFill="1" applyBorder="1" applyAlignment="1">
      <alignment wrapText="1"/>
    </xf>
    <xf numFmtId="172" fontId="4" fillId="0" borderId="10" xfId="44" applyNumberFormat="1" applyFont="1" applyBorder="1" applyAlignment="1">
      <alignment vertical="top"/>
    </xf>
    <xf numFmtId="3" fontId="4" fillId="0" borderId="10" xfId="0" applyNumberFormat="1" applyFont="1" applyBorder="1" applyAlignment="1">
      <alignment/>
    </xf>
    <xf numFmtId="172" fontId="4" fillId="34" borderId="10" xfId="44" applyNumberFormat="1" applyFont="1" applyFill="1" applyBorder="1" applyAlignment="1">
      <alignment vertical="top"/>
    </xf>
    <xf numFmtId="0" fontId="4" fillId="0" borderId="10" xfId="0" applyFont="1" applyBorder="1" applyAlignment="1">
      <alignment/>
    </xf>
    <xf numFmtId="172" fontId="4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vertical="top" wrapText="1"/>
    </xf>
    <xf numFmtId="172" fontId="3" fillId="0" borderId="10" xfId="44" applyNumberFormat="1" applyFont="1" applyBorder="1" applyAlignment="1">
      <alignment horizontal="left" vertical="top"/>
    </xf>
    <xf numFmtId="172" fontId="3" fillId="0" borderId="10" xfId="44" applyNumberFormat="1" applyFont="1" applyFill="1" applyBorder="1" applyAlignment="1">
      <alignment horizontal="left" vertical="top"/>
    </xf>
    <xf numFmtId="172" fontId="0" fillId="0" borderId="0" xfId="0" applyNumberFormat="1" applyAlignment="1">
      <alignment/>
    </xf>
    <xf numFmtId="172" fontId="57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72" fontId="4" fillId="0" borderId="10" xfId="44" applyNumberFormat="1" applyFont="1" applyBorder="1" applyAlignment="1">
      <alignment/>
    </xf>
    <xf numFmtId="171" fontId="0" fillId="0" borderId="0" xfId="42" applyFont="1" applyAlignment="1">
      <alignment/>
    </xf>
    <xf numFmtId="173" fontId="4" fillId="0" borderId="10" xfId="42" applyNumberFormat="1" applyFont="1" applyFill="1" applyBorder="1" applyAlignment="1">
      <alignment vertical="top" wrapText="1"/>
    </xf>
    <xf numFmtId="173" fontId="57" fillId="0" borderId="0" xfId="42" applyNumberFormat="1" applyFont="1" applyAlignment="1">
      <alignment/>
    </xf>
    <xf numFmtId="3" fontId="57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172" fontId="3" fillId="0" borderId="11" xfId="44" applyNumberFormat="1" applyFont="1" applyBorder="1" applyAlignment="1">
      <alignment horizontal="left" vertical="top"/>
    </xf>
    <xf numFmtId="172" fontId="3" fillId="0" borderId="11" xfId="44" applyNumberFormat="1" applyFont="1" applyFill="1" applyBorder="1" applyAlignment="1">
      <alignment horizontal="left" vertical="top"/>
    </xf>
    <xf numFmtId="172" fontId="3" fillId="0" borderId="11" xfId="0" applyNumberFormat="1" applyFont="1" applyFill="1" applyBorder="1" applyAlignment="1">
      <alignment horizontal="center" vertical="top" wrapText="1"/>
    </xf>
    <xf numFmtId="3" fontId="57" fillId="0" borderId="0" xfId="0" applyNumberFormat="1" applyFont="1" applyAlignment="1">
      <alignment/>
    </xf>
    <xf numFmtId="3" fontId="57" fillId="0" borderId="10" xfId="0" applyNumberFormat="1" applyFont="1" applyBorder="1" applyAlignment="1">
      <alignment/>
    </xf>
    <xf numFmtId="172" fontId="58" fillId="0" borderId="0" xfId="0" applyNumberFormat="1" applyFont="1" applyAlignment="1">
      <alignment/>
    </xf>
    <xf numFmtId="0" fontId="59" fillId="0" borderId="12" xfId="0" applyFont="1" applyBorder="1" applyAlignment="1">
      <alignment/>
    </xf>
    <xf numFmtId="0" fontId="60" fillId="0" borderId="0" xfId="0" applyFont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3" fontId="60" fillId="0" borderId="10" xfId="0" applyNumberFormat="1" applyFont="1" applyBorder="1" applyAlignment="1">
      <alignment/>
    </xf>
    <xf numFmtId="3" fontId="59" fillId="0" borderId="10" xfId="0" applyNumberFormat="1" applyFont="1" applyBorder="1" applyAlignment="1">
      <alignment/>
    </xf>
    <xf numFmtId="0" fontId="61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3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62" fillId="0" borderId="10" xfId="0" applyFont="1" applyBorder="1" applyAlignment="1">
      <alignment vertical="top" wrapText="1"/>
    </xf>
    <xf numFmtId="3" fontId="62" fillId="0" borderId="10" xfId="0" applyNumberFormat="1" applyFont="1" applyBorder="1" applyAlignment="1">
      <alignment horizontal="right" vertical="top" wrapText="1"/>
    </xf>
    <xf numFmtId="0" fontId="62" fillId="0" borderId="10" xfId="0" applyFont="1" applyBorder="1" applyAlignment="1">
      <alignment horizontal="right" vertical="top" wrapText="1"/>
    </xf>
    <xf numFmtId="3" fontId="62" fillId="0" borderId="10" xfId="0" applyNumberFormat="1" applyFont="1" applyBorder="1" applyAlignment="1">
      <alignment vertical="top"/>
    </xf>
    <xf numFmtId="3" fontId="62" fillId="35" borderId="10" xfId="0" applyNumberFormat="1" applyFont="1" applyFill="1" applyBorder="1" applyAlignment="1">
      <alignment horizontal="right" vertical="top" wrapText="1"/>
    </xf>
    <xf numFmtId="3" fontId="62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3" fontId="62" fillId="0" borderId="10" xfId="0" applyNumberFormat="1" applyFont="1" applyBorder="1" applyAlignment="1">
      <alignment horizontal="center" vertical="top"/>
    </xf>
    <xf numFmtId="3" fontId="62" fillId="0" borderId="10" xfId="0" applyNumberFormat="1" applyFont="1" applyBorder="1" applyAlignment="1">
      <alignment vertical="top" wrapText="1"/>
    </xf>
    <xf numFmtId="3" fontId="62" fillId="35" borderId="10" xfId="0" applyNumberFormat="1" applyFont="1" applyFill="1" applyBorder="1" applyAlignment="1">
      <alignment vertical="top" wrapText="1"/>
    </xf>
    <xf numFmtId="0" fontId="62" fillId="0" borderId="10" xfId="0" applyFont="1" applyBorder="1" applyAlignment="1">
      <alignment horizontal="justify" vertical="top" wrapText="1"/>
    </xf>
    <xf numFmtId="3" fontId="63" fillId="0" borderId="10" xfId="0" applyNumberFormat="1" applyFont="1" applyBorder="1" applyAlignment="1">
      <alignment horizontal="right" vertical="top"/>
    </xf>
    <xf numFmtId="0" fontId="61" fillId="0" borderId="10" xfId="0" applyFont="1" applyBorder="1" applyAlignment="1">
      <alignment horizontal="justify" vertical="top" wrapText="1"/>
    </xf>
    <xf numFmtId="3" fontId="0" fillId="0" borderId="10" xfId="0" applyNumberFormat="1" applyBorder="1" applyAlignment="1">
      <alignment vertical="top"/>
    </xf>
    <xf numFmtId="0" fontId="0" fillId="35" borderId="10" xfId="0" applyFill="1" applyBorder="1" applyAlignment="1">
      <alignment vertical="top" wrapText="1"/>
    </xf>
    <xf numFmtId="3" fontId="0" fillId="0" borderId="0" xfId="0" applyNumberFormat="1" applyAlignment="1">
      <alignment vertical="top"/>
    </xf>
    <xf numFmtId="172" fontId="64" fillId="0" borderId="0" xfId="0" applyNumberFormat="1" applyFont="1" applyAlignment="1">
      <alignment/>
    </xf>
    <xf numFmtId="43" fontId="0" fillId="0" borderId="0" xfId="0" applyNumberFormat="1" applyAlignment="1">
      <alignment/>
    </xf>
    <xf numFmtId="172" fontId="34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0" fontId="65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 wrapText="1"/>
    </xf>
    <xf numFmtId="3" fontId="65" fillId="0" borderId="10" xfId="0" applyNumberFormat="1" applyFont="1" applyBorder="1" applyAlignment="1">
      <alignment vertical="top"/>
    </xf>
    <xf numFmtId="173" fontId="57" fillId="0" borderId="10" xfId="42" applyNumberFormat="1" applyFont="1" applyBorder="1" applyAlignment="1">
      <alignment/>
    </xf>
    <xf numFmtId="3" fontId="66" fillId="0" borderId="0" xfId="0" applyNumberFormat="1" applyFont="1" applyAlignment="1">
      <alignment/>
    </xf>
    <xf numFmtId="0" fontId="67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/>
    </xf>
    <xf numFmtId="0" fontId="65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/>
    </xf>
    <xf numFmtId="172" fontId="4" fillId="0" borderId="10" xfId="44" applyNumberFormat="1" applyFont="1" applyFill="1" applyBorder="1" applyAlignment="1">
      <alignment horizontal="right" vertical="top" wrapText="1"/>
    </xf>
    <xf numFmtId="172" fontId="4" fillId="0" borderId="10" xfId="44" applyNumberFormat="1" applyFont="1" applyBorder="1" applyAlignment="1">
      <alignment horizontal="right" vertical="top"/>
    </xf>
    <xf numFmtId="0" fontId="65" fillId="0" borderId="10" xfId="0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2" fontId="3" fillId="0" borderId="10" xfId="44" applyNumberFormat="1" applyFont="1" applyFill="1" applyBorder="1" applyAlignment="1">
      <alignment horizontal="right" vertical="top" wrapText="1"/>
    </xf>
    <xf numFmtId="3" fontId="57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Fill="1" applyBorder="1" applyAlignment="1">
      <alignment horizontal="right" vertical="top" wrapText="1"/>
    </xf>
    <xf numFmtId="172" fontId="4" fillId="0" borderId="10" xfId="44" applyNumberFormat="1" applyFont="1" applyFill="1" applyBorder="1" applyAlignment="1">
      <alignment horizontal="right" vertical="top"/>
    </xf>
    <xf numFmtId="0" fontId="57" fillId="0" borderId="10" xfId="0" applyFont="1" applyBorder="1" applyAlignment="1">
      <alignment horizontal="right"/>
    </xf>
    <xf numFmtId="172" fontId="4" fillId="0" borderId="10" xfId="0" applyNumberFormat="1" applyFont="1" applyFill="1" applyBorder="1" applyAlignment="1">
      <alignment horizontal="right" vertical="top"/>
    </xf>
    <xf numFmtId="173" fontId="57" fillId="0" borderId="10" xfId="42" applyNumberFormat="1" applyFont="1" applyBorder="1" applyAlignment="1">
      <alignment horizontal="right" vertical="top"/>
    </xf>
    <xf numFmtId="173" fontId="57" fillId="0" borderId="10" xfId="42" applyNumberFormat="1" applyFont="1" applyBorder="1" applyAlignment="1">
      <alignment horizontal="right"/>
    </xf>
    <xf numFmtId="172" fontId="57" fillId="0" borderId="10" xfId="0" applyNumberFormat="1" applyFont="1" applyBorder="1" applyAlignment="1">
      <alignment horizontal="right"/>
    </xf>
    <xf numFmtId="0" fontId="3" fillId="0" borderId="10" xfId="44" applyNumberFormat="1" applyFont="1" applyFill="1" applyBorder="1" applyAlignment="1">
      <alignment horizontal="right" vertical="top" wrapText="1"/>
    </xf>
    <xf numFmtId="43" fontId="3" fillId="0" borderId="10" xfId="44" applyFont="1" applyFill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3" fontId="4" fillId="0" borderId="10" xfId="44" applyNumberFormat="1" applyFont="1" applyFill="1" applyBorder="1" applyAlignment="1" quotePrefix="1">
      <alignment horizontal="right" vertical="top" wrapText="1"/>
    </xf>
    <xf numFmtId="0" fontId="4" fillId="0" borderId="10" xfId="44" applyNumberFormat="1" applyFont="1" applyFill="1" applyBorder="1" applyAlignment="1" quotePrefix="1">
      <alignment horizontal="right" vertical="top" wrapText="1"/>
    </xf>
    <xf numFmtId="0" fontId="4" fillId="0" borderId="10" xfId="0" applyFont="1" applyBorder="1" applyAlignment="1">
      <alignment horizontal="right" vertical="top"/>
    </xf>
    <xf numFmtId="3" fontId="4" fillId="0" borderId="10" xfId="44" applyNumberFormat="1" applyFont="1" applyFill="1" applyBorder="1" applyAlignment="1">
      <alignment horizontal="right" vertical="top" wrapText="1"/>
    </xf>
    <xf numFmtId="0" fontId="4" fillId="0" borderId="10" xfId="44" applyNumberFormat="1" applyFont="1" applyFill="1" applyBorder="1" applyAlignment="1">
      <alignment horizontal="right" vertical="top" wrapText="1"/>
    </xf>
    <xf numFmtId="172" fontId="4" fillId="34" borderId="10" xfId="44" applyNumberFormat="1" applyFont="1" applyFill="1" applyBorder="1" applyAlignment="1">
      <alignment horizontal="right" vertical="top"/>
    </xf>
    <xf numFmtId="173" fontId="4" fillId="0" borderId="10" xfId="42" applyNumberFormat="1" applyFont="1" applyFill="1" applyBorder="1" applyAlignment="1">
      <alignment horizontal="right" vertical="top" wrapText="1"/>
    </xf>
    <xf numFmtId="0" fontId="65" fillId="0" borderId="10" xfId="0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43" fontId="3" fillId="0" borderId="10" xfId="44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28575</xdr:rowOff>
    </xdr:from>
    <xdr:to>
      <xdr:col>2</xdr:col>
      <xdr:colOff>1238250</xdr:colOff>
      <xdr:row>5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8575"/>
          <a:ext cx="1181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50"/>
  <sheetViews>
    <sheetView zoomScalePageLayoutView="0" workbookViewId="0" topLeftCell="B23">
      <selection activeCell="D21" sqref="D21"/>
    </sheetView>
  </sheetViews>
  <sheetFormatPr defaultColWidth="9.140625" defaultRowHeight="15"/>
  <cols>
    <col min="1" max="1" width="4.7109375" style="0" customWidth="1"/>
    <col min="2" max="2" width="5.140625" style="0" customWidth="1"/>
    <col min="3" max="3" width="19.28125" style="0" customWidth="1"/>
    <col min="4" max="4" width="14.00390625" style="0" customWidth="1"/>
    <col min="5" max="5" width="11.57421875" style="0" customWidth="1"/>
    <col min="6" max="6" width="12.28125" style="0" customWidth="1"/>
    <col min="7" max="7" width="10.8515625" style="0" customWidth="1"/>
    <col min="8" max="8" width="13.28125" style="0" customWidth="1"/>
    <col min="9" max="9" width="12.8515625" style="0" customWidth="1"/>
    <col min="10" max="10" width="8.00390625" style="0" customWidth="1"/>
    <col min="11" max="11" width="13.00390625" style="0" customWidth="1"/>
    <col min="12" max="14" width="11.7109375" style="0" customWidth="1"/>
    <col min="15" max="15" width="12.8515625" style="0" customWidth="1"/>
    <col min="16" max="16" width="17.00390625" style="0" customWidth="1"/>
  </cols>
  <sheetData>
    <row r="1" s="1" customFormat="1" ht="15"/>
    <row r="2" s="1" customFormat="1" ht="15"/>
    <row r="3" spans="1:19" ht="20.25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"/>
      <c r="Q3" s="1"/>
      <c r="R3" s="1"/>
      <c r="S3" s="1"/>
    </row>
    <row r="4" spans="1:15" s="1" customFormat="1" ht="15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9" ht="18">
      <c r="A5" s="123" t="s">
        <v>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"/>
      <c r="Q5" s="1"/>
      <c r="R5" s="1"/>
      <c r="S5" s="1"/>
    </row>
    <row r="6" spans="1:15" s="1" customFormat="1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9" ht="15">
      <c r="A7" s="124" t="s">
        <v>2</v>
      </c>
      <c r="B7" s="125" t="s">
        <v>3</v>
      </c>
      <c r="C7" s="124" t="s">
        <v>4</v>
      </c>
      <c r="D7" s="124" t="s">
        <v>5</v>
      </c>
      <c r="E7" s="124"/>
      <c r="F7" s="124"/>
      <c r="G7" s="126" t="s">
        <v>6</v>
      </c>
      <c r="H7" s="126"/>
      <c r="I7" s="127" t="s">
        <v>7</v>
      </c>
      <c r="J7" s="127"/>
      <c r="K7" s="127"/>
      <c r="L7" s="127"/>
      <c r="M7" s="127"/>
      <c r="N7" s="127"/>
      <c r="O7" s="124" t="s">
        <v>8</v>
      </c>
      <c r="P7" s="1"/>
      <c r="Q7" s="1"/>
      <c r="R7" s="1"/>
      <c r="S7" s="1"/>
    </row>
    <row r="8" spans="1:19" ht="27.75" customHeight="1">
      <c r="A8" s="124"/>
      <c r="B8" s="125"/>
      <c r="C8" s="124"/>
      <c r="D8" s="2" t="s">
        <v>9</v>
      </c>
      <c r="E8" s="2" t="s">
        <v>10</v>
      </c>
      <c r="F8" s="2" t="s">
        <v>11</v>
      </c>
      <c r="G8" s="3" t="s">
        <v>12</v>
      </c>
      <c r="H8" s="3" t="s">
        <v>13</v>
      </c>
      <c r="I8" s="4" t="s">
        <v>14</v>
      </c>
      <c r="J8" s="5" t="s">
        <v>15</v>
      </c>
      <c r="K8" s="5" t="s">
        <v>16</v>
      </c>
      <c r="L8" s="2" t="s">
        <v>17</v>
      </c>
      <c r="M8" s="2" t="s">
        <v>18</v>
      </c>
      <c r="N8" s="4" t="s">
        <v>19</v>
      </c>
      <c r="O8" s="124"/>
      <c r="P8" s="37"/>
      <c r="Q8" s="7"/>
      <c r="R8" s="1"/>
      <c r="S8" s="1"/>
    </row>
    <row r="9" spans="1:19" ht="14.25" customHeight="1">
      <c r="A9" s="9">
        <v>1</v>
      </c>
      <c r="B9" s="10">
        <v>5000</v>
      </c>
      <c r="C9" s="11" t="s">
        <v>20</v>
      </c>
      <c r="D9" s="12">
        <v>68658000</v>
      </c>
      <c r="E9" s="12">
        <v>247857734</v>
      </c>
      <c r="F9" s="13">
        <f>D9+E9</f>
        <v>316515734</v>
      </c>
      <c r="G9" s="14"/>
      <c r="H9" s="12"/>
      <c r="I9" s="11" t="s">
        <v>21</v>
      </c>
      <c r="J9" s="15">
        <v>3218</v>
      </c>
      <c r="K9" s="16">
        <v>99950000</v>
      </c>
      <c r="L9" s="14"/>
      <c r="M9" s="14"/>
      <c r="N9" s="17">
        <f>M9+L9+K9</f>
        <v>99950000</v>
      </c>
      <c r="O9" s="17">
        <f>N9+H9+G9+F9</f>
        <v>416465734</v>
      </c>
      <c r="P9" s="32"/>
      <c r="Q9" s="1"/>
      <c r="R9" s="1"/>
      <c r="S9" s="1"/>
    </row>
    <row r="10" spans="1:19" ht="14.25" customHeight="1">
      <c r="A10" s="9"/>
      <c r="B10" s="10">
        <v>5004</v>
      </c>
      <c r="C10" s="11" t="s">
        <v>22</v>
      </c>
      <c r="D10" s="14"/>
      <c r="E10" s="14"/>
      <c r="F10" s="13">
        <f aca="true" t="shared" si="0" ref="F10:F39">D10+E10</f>
        <v>0</v>
      </c>
      <c r="G10" s="14">
        <v>45450000</v>
      </c>
      <c r="H10" s="18">
        <v>1735152333</v>
      </c>
      <c r="I10" s="19"/>
      <c r="J10" s="20"/>
      <c r="K10" s="20"/>
      <c r="L10" s="14"/>
      <c r="M10" s="14"/>
      <c r="N10" s="17">
        <f aca="true" t="shared" si="1" ref="N10:N39">M10+L10+K10</f>
        <v>0</v>
      </c>
      <c r="O10" s="17">
        <f aca="true" t="shared" si="2" ref="O10:O39">N10+H10+G10+F10</f>
        <v>1780602333</v>
      </c>
      <c r="P10" s="8"/>
      <c r="Q10" s="6"/>
      <c r="R10" s="1"/>
      <c r="S10" s="7"/>
    </row>
    <row r="11" spans="1:19" ht="15" customHeight="1">
      <c r="A11" s="9">
        <v>2</v>
      </c>
      <c r="B11" s="10">
        <v>5005</v>
      </c>
      <c r="C11" s="11" t="s">
        <v>23</v>
      </c>
      <c r="D11" s="14">
        <v>20000000</v>
      </c>
      <c r="E11" s="14">
        <v>20000000</v>
      </c>
      <c r="F11" s="13">
        <f t="shared" si="0"/>
        <v>40000000</v>
      </c>
      <c r="G11" s="3"/>
      <c r="H11" s="3"/>
      <c r="I11" s="11" t="s">
        <v>24</v>
      </c>
      <c r="J11" s="15">
        <v>6277</v>
      </c>
      <c r="K11" s="21">
        <v>0</v>
      </c>
      <c r="L11" s="12">
        <v>870085000</v>
      </c>
      <c r="M11" s="14"/>
      <c r="N11" s="17">
        <f t="shared" si="1"/>
        <v>870085000</v>
      </c>
      <c r="O11" s="17">
        <f t="shared" si="2"/>
        <v>910085000</v>
      </c>
      <c r="P11" s="7"/>
      <c r="Q11" s="7"/>
      <c r="R11" s="1"/>
      <c r="S11" s="7"/>
    </row>
    <row r="12" spans="1:19" ht="15">
      <c r="A12" s="9"/>
      <c r="B12" s="10"/>
      <c r="C12" s="11"/>
      <c r="D12" s="14"/>
      <c r="E12" s="14"/>
      <c r="F12" s="13">
        <f t="shared" si="0"/>
        <v>0</v>
      </c>
      <c r="G12" s="3"/>
      <c r="H12" s="3"/>
      <c r="I12" s="11" t="s">
        <v>21</v>
      </c>
      <c r="J12" s="15">
        <v>3218</v>
      </c>
      <c r="K12" s="22">
        <v>111500000</v>
      </c>
      <c r="L12" s="14"/>
      <c r="M12" s="14"/>
      <c r="N12" s="17">
        <f t="shared" si="1"/>
        <v>111500000</v>
      </c>
      <c r="O12" s="17">
        <f t="shared" si="2"/>
        <v>111500000</v>
      </c>
      <c r="P12" s="1"/>
      <c r="Q12" s="1"/>
      <c r="R12" s="1"/>
      <c r="S12" s="1"/>
    </row>
    <row r="13" spans="1:19" ht="15">
      <c r="A13" s="9"/>
      <c r="B13" s="10"/>
      <c r="C13" s="11"/>
      <c r="D13" s="14"/>
      <c r="E13" s="14"/>
      <c r="F13" s="13">
        <f t="shared" si="0"/>
        <v>0</v>
      </c>
      <c r="G13" s="3"/>
      <c r="H13" s="3"/>
      <c r="I13" s="11" t="s">
        <v>25</v>
      </c>
      <c r="J13" s="15"/>
      <c r="K13" s="16"/>
      <c r="L13" s="14">
        <v>97368000</v>
      </c>
      <c r="M13" s="14"/>
      <c r="N13" s="17">
        <f t="shared" si="1"/>
        <v>97368000</v>
      </c>
      <c r="O13" s="17">
        <f t="shared" si="2"/>
        <v>97368000</v>
      </c>
      <c r="P13" s="37"/>
      <c r="Q13" s="1"/>
      <c r="R13" s="1"/>
      <c r="S13" s="7"/>
    </row>
    <row r="14" spans="1:19" ht="15">
      <c r="A14" s="9">
        <v>3</v>
      </c>
      <c r="B14" s="10">
        <v>5000</v>
      </c>
      <c r="C14" s="11" t="s">
        <v>26</v>
      </c>
      <c r="D14" s="14">
        <v>2000000</v>
      </c>
      <c r="E14" s="14">
        <v>5000000</v>
      </c>
      <c r="F14" s="13">
        <f t="shared" si="0"/>
        <v>7000000</v>
      </c>
      <c r="G14" s="3"/>
      <c r="H14" s="3"/>
      <c r="I14" s="11"/>
      <c r="J14" s="15"/>
      <c r="K14" s="15"/>
      <c r="L14" s="14"/>
      <c r="M14" s="14"/>
      <c r="N14" s="17">
        <f t="shared" si="1"/>
        <v>0</v>
      </c>
      <c r="O14" s="17">
        <f t="shared" si="2"/>
        <v>7000000</v>
      </c>
      <c r="P14" s="7"/>
      <c r="Q14" s="32"/>
      <c r="R14" s="1"/>
      <c r="S14" s="1"/>
    </row>
    <row r="15" spans="1:19" ht="15.75" customHeight="1">
      <c r="A15" s="9">
        <v>4</v>
      </c>
      <c r="B15" s="10">
        <v>5003</v>
      </c>
      <c r="C15" s="11" t="s">
        <v>27</v>
      </c>
      <c r="D15" s="14">
        <v>13000000</v>
      </c>
      <c r="E15" s="14">
        <v>8000000</v>
      </c>
      <c r="F15" s="13">
        <f t="shared" si="0"/>
        <v>21000000</v>
      </c>
      <c r="G15" s="3"/>
      <c r="H15" s="3"/>
      <c r="I15" s="11"/>
      <c r="J15" s="15"/>
      <c r="K15" s="15"/>
      <c r="L15" s="14"/>
      <c r="M15" s="14"/>
      <c r="N15" s="17">
        <f t="shared" si="1"/>
        <v>0</v>
      </c>
      <c r="O15" s="17">
        <f t="shared" si="2"/>
        <v>21000000</v>
      </c>
      <c r="P15" s="7"/>
      <c r="Q15" s="1"/>
      <c r="R15" s="1"/>
      <c r="S15" s="6"/>
    </row>
    <row r="16" spans="1:19" ht="15.75" customHeight="1">
      <c r="A16" s="9">
        <v>5</v>
      </c>
      <c r="B16" s="10">
        <v>5000</v>
      </c>
      <c r="C16" s="11" t="s">
        <v>28</v>
      </c>
      <c r="D16" s="12">
        <v>24682000</v>
      </c>
      <c r="E16" s="12">
        <v>85568266</v>
      </c>
      <c r="F16" s="13">
        <f t="shared" si="0"/>
        <v>110250266</v>
      </c>
      <c r="G16" s="3"/>
      <c r="H16" s="3"/>
      <c r="I16" s="11"/>
      <c r="J16" s="15"/>
      <c r="K16" s="22">
        <v>162000000</v>
      </c>
      <c r="L16" s="23"/>
      <c r="M16" s="14"/>
      <c r="N16" s="17">
        <f t="shared" si="1"/>
        <v>162000000</v>
      </c>
      <c r="O16" s="17">
        <f t="shared" si="2"/>
        <v>272250266</v>
      </c>
      <c r="P16" s="7"/>
      <c r="Q16" s="7"/>
      <c r="R16" s="1"/>
      <c r="S16" s="1"/>
    </row>
    <row r="17" spans="1:19" ht="15">
      <c r="A17" s="9"/>
      <c r="B17" s="10"/>
      <c r="C17" s="21" t="s">
        <v>29</v>
      </c>
      <c r="D17" s="24">
        <v>3000000</v>
      </c>
      <c r="E17" s="25">
        <v>5000000</v>
      </c>
      <c r="F17" s="13">
        <f t="shared" si="0"/>
        <v>8000000</v>
      </c>
      <c r="G17" s="3"/>
      <c r="H17" s="3"/>
      <c r="I17" s="11"/>
      <c r="J17" s="15"/>
      <c r="K17" s="15"/>
      <c r="L17" s="14"/>
      <c r="M17" s="14"/>
      <c r="N17" s="17">
        <f t="shared" si="1"/>
        <v>0</v>
      </c>
      <c r="O17" s="17">
        <f t="shared" si="2"/>
        <v>8000000</v>
      </c>
      <c r="P17" s="1"/>
      <c r="Q17" s="7"/>
      <c r="R17" s="1"/>
      <c r="S17" s="1"/>
    </row>
    <row r="18" spans="1:19" ht="15">
      <c r="A18" s="9"/>
      <c r="B18" s="10"/>
      <c r="C18" s="11" t="s">
        <v>30</v>
      </c>
      <c r="D18" s="14">
        <v>10000000</v>
      </c>
      <c r="E18" s="14">
        <v>0</v>
      </c>
      <c r="F18" s="13">
        <f t="shared" si="0"/>
        <v>10000000</v>
      </c>
      <c r="G18" s="3"/>
      <c r="H18" s="3"/>
      <c r="I18" s="11" t="s">
        <v>21</v>
      </c>
      <c r="J18" s="15">
        <v>3218</v>
      </c>
      <c r="K18" s="26">
        <v>14384000</v>
      </c>
      <c r="L18" s="14"/>
      <c r="M18" s="14"/>
      <c r="N18" s="17">
        <f t="shared" si="1"/>
        <v>14384000</v>
      </c>
      <c r="O18" s="17">
        <f t="shared" si="2"/>
        <v>24384000</v>
      </c>
      <c r="P18" s="32"/>
      <c r="Q18" s="1"/>
      <c r="R18" s="1"/>
      <c r="S18" s="1"/>
    </row>
    <row r="19" spans="1:19" ht="15" customHeight="1">
      <c r="A19" s="9"/>
      <c r="B19" s="10"/>
      <c r="C19" s="11" t="s">
        <v>31</v>
      </c>
      <c r="D19" s="14">
        <v>3000000</v>
      </c>
      <c r="E19" s="14">
        <v>10000000</v>
      </c>
      <c r="F19" s="13">
        <f t="shared" si="0"/>
        <v>13000000</v>
      </c>
      <c r="G19" s="3"/>
      <c r="H19" s="3"/>
      <c r="I19" s="11"/>
      <c r="J19" s="15"/>
      <c r="K19" s="15"/>
      <c r="L19" s="14"/>
      <c r="M19" s="14"/>
      <c r="N19" s="17">
        <f t="shared" si="1"/>
        <v>0</v>
      </c>
      <c r="O19" s="17">
        <f t="shared" si="2"/>
        <v>13000000</v>
      </c>
      <c r="P19" s="1"/>
      <c r="Q19" s="7"/>
      <c r="R19" s="1"/>
      <c r="S19" s="1"/>
    </row>
    <row r="20" spans="1:19" ht="15">
      <c r="A20" s="9"/>
      <c r="B20" s="10"/>
      <c r="C20" s="11" t="s">
        <v>32</v>
      </c>
      <c r="D20" s="14">
        <v>2000000</v>
      </c>
      <c r="E20" s="14">
        <v>5000000</v>
      </c>
      <c r="F20" s="13">
        <f t="shared" si="0"/>
        <v>7000000</v>
      </c>
      <c r="G20" s="3"/>
      <c r="H20" s="3"/>
      <c r="I20" s="11"/>
      <c r="J20" s="15"/>
      <c r="K20" s="15"/>
      <c r="L20" s="14"/>
      <c r="M20" s="14"/>
      <c r="N20" s="17">
        <f t="shared" si="1"/>
        <v>0</v>
      </c>
      <c r="O20" s="17">
        <f t="shared" si="2"/>
        <v>7000000</v>
      </c>
      <c r="P20" s="7"/>
      <c r="Q20" s="1"/>
      <c r="R20" s="1"/>
      <c r="S20" s="1"/>
    </row>
    <row r="21" spans="1:17" ht="27.75" customHeight="1">
      <c r="A21" s="9">
        <v>6</v>
      </c>
      <c r="B21" s="10">
        <v>5005</v>
      </c>
      <c r="C21" s="11" t="s">
        <v>33</v>
      </c>
      <c r="D21" s="14">
        <v>10000000</v>
      </c>
      <c r="E21" s="14">
        <v>5000000</v>
      </c>
      <c r="F21" s="13">
        <f t="shared" si="0"/>
        <v>15000000</v>
      </c>
      <c r="G21" s="3"/>
      <c r="H21" s="3"/>
      <c r="I21" s="11"/>
      <c r="J21" s="15"/>
      <c r="K21" s="15"/>
      <c r="L21" s="14"/>
      <c r="M21" s="14"/>
      <c r="N21" s="17">
        <f t="shared" si="1"/>
        <v>0</v>
      </c>
      <c r="O21" s="17">
        <f t="shared" si="2"/>
        <v>15000000</v>
      </c>
      <c r="P21" s="1"/>
      <c r="Q21" s="7"/>
    </row>
    <row r="22" spans="1:17" ht="26.25" customHeight="1">
      <c r="A22" s="9">
        <v>7</v>
      </c>
      <c r="B22" s="10">
        <v>5005</v>
      </c>
      <c r="C22" s="11" t="s">
        <v>34</v>
      </c>
      <c r="D22" s="14">
        <v>10000000</v>
      </c>
      <c r="E22" s="14">
        <v>5000000</v>
      </c>
      <c r="F22" s="13">
        <f t="shared" si="0"/>
        <v>15000000</v>
      </c>
      <c r="G22" s="3"/>
      <c r="H22" s="3"/>
      <c r="I22" s="11" t="s">
        <v>21</v>
      </c>
      <c r="J22" s="15">
        <v>3218</v>
      </c>
      <c r="K22" s="22">
        <v>20000000</v>
      </c>
      <c r="L22" s="14"/>
      <c r="M22" s="14"/>
      <c r="N22" s="17">
        <f t="shared" si="1"/>
        <v>20000000</v>
      </c>
      <c r="O22" s="17">
        <f t="shared" si="2"/>
        <v>35000000</v>
      </c>
      <c r="P22" s="7"/>
      <c r="Q22" s="1"/>
    </row>
    <row r="23" spans="1:17" ht="15" customHeight="1">
      <c r="A23" s="9">
        <v>8</v>
      </c>
      <c r="B23" s="10">
        <v>5006</v>
      </c>
      <c r="C23" s="11" t="s">
        <v>35</v>
      </c>
      <c r="D23" s="14">
        <v>5000000</v>
      </c>
      <c r="E23" s="14">
        <v>10000000</v>
      </c>
      <c r="F23" s="13">
        <f t="shared" si="0"/>
        <v>15000000</v>
      </c>
      <c r="G23" s="3"/>
      <c r="H23" s="3"/>
      <c r="I23" s="11"/>
      <c r="J23" s="15"/>
      <c r="K23" s="15"/>
      <c r="L23" s="14"/>
      <c r="M23" s="14"/>
      <c r="N23" s="17">
        <f t="shared" si="1"/>
        <v>0</v>
      </c>
      <c r="O23" s="17">
        <f t="shared" si="2"/>
        <v>15000000</v>
      </c>
      <c r="P23" s="1"/>
      <c r="Q23" s="1"/>
    </row>
    <row r="24" spans="1:17" ht="27" customHeight="1">
      <c r="A24" s="9">
        <v>9</v>
      </c>
      <c r="B24" s="10">
        <v>5009</v>
      </c>
      <c r="C24" s="11" t="s">
        <v>36</v>
      </c>
      <c r="D24" s="14">
        <v>10000000</v>
      </c>
      <c r="E24" s="40">
        <v>10000000</v>
      </c>
      <c r="F24" s="13">
        <f t="shared" si="0"/>
        <v>20000000</v>
      </c>
      <c r="G24" s="3">
        <v>23124000</v>
      </c>
      <c r="H24" s="3"/>
      <c r="I24" s="11" t="s">
        <v>21</v>
      </c>
      <c r="J24" s="15">
        <v>3218</v>
      </c>
      <c r="K24" s="14">
        <v>43400000</v>
      </c>
      <c r="L24" s="27"/>
      <c r="M24" s="14">
        <v>0</v>
      </c>
      <c r="N24" s="17">
        <f t="shared" si="1"/>
        <v>43400000</v>
      </c>
      <c r="O24" s="17">
        <f t="shared" si="2"/>
        <v>86524000</v>
      </c>
      <c r="P24" s="32"/>
      <c r="Q24" s="1"/>
    </row>
    <row r="25" spans="1:17" ht="15.75" customHeight="1">
      <c r="A25" s="9">
        <v>10</v>
      </c>
      <c r="B25" s="10">
        <v>5022</v>
      </c>
      <c r="C25" s="11" t="s">
        <v>37</v>
      </c>
      <c r="D25" s="14">
        <v>10000000</v>
      </c>
      <c r="E25" s="14">
        <v>10000000</v>
      </c>
      <c r="F25" s="13">
        <f t="shared" si="0"/>
        <v>20000000</v>
      </c>
      <c r="G25" s="3"/>
      <c r="H25" s="3"/>
      <c r="I25" s="11" t="s">
        <v>38</v>
      </c>
      <c r="J25" s="15">
        <v>4828</v>
      </c>
      <c r="K25" s="22"/>
      <c r="L25" s="14"/>
      <c r="M25" s="14"/>
      <c r="N25" s="17">
        <f t="shared" si="1"/>
        <v>0</v>
      </c>
      <c r="O25" s="17">
        <f t="shared" si="2"/>
        <v>20000000</v>
      </c>
      <c r="P25" s="1"/>
      <c r="Q25" s="1"/>
    </row>
    <row r="26" spans="1:17" ht="27.75" customHeight="1">
      <c r="A26" s="9">
        <v>11</v>
      </c>
      <c r="B26" s="10">
        <v>5027</v>
      </c>
      <c r="C26" s="11" t="s">
        <v>39</v>
      </c>
      <c r="D26" s="14">
        <v>10000000</v>
      </c>
      <c r="E26" s="14">
        <v>15000000</v>
      </c>
      <c r="F26" s="13">
        <f t="shared" si="0"/>
        <v>25000000</v>
      </c>
      <c r="G26" s="3"/>
      <c r="H26" s="3"/>
      <c r="I26" s="11" t="s">
        <v>40</v>
      </c>
      <c r="J26" s="15">
        <v>5492</v>
      </c>
      <c r="K26" s="21">
        <v>0</v>
      </c>
      <c r="L26" s="27"/>
      <c r="M26" s="26">
        <v>60817000</v>
      </c>
      <c r="N26" s="17">
        <f t="shared" si="1"/>
        <v>60817000</v>
      </c>
      <c r="O26" s="17">
        <f t="shared" si="2"/>
        <v>85817000</v>
      </c>
      <c r="P26" s="32"/>
      <c r="Q26" s="1"/>
    </row>
    <row r="27" spans="1:17" ht="15">
      <c r="A27" s="9"/>
      <c r="B27" s="10"/>
      <c r="C27" s="11"/>
      <c r="D27" s="14">
        <v>0</v>
      </c>
      <c r="E27" s="14">
        <v>0</v>
      </c>
      <c r="F27" s="13">
        <f t="shared" si="0"/>
        <v>0</v>
      </c>
      <c r="G27" s="3"/>
      <c r="H27" s="3"/>
      <c r="I27" s="11" t="s">
        <v>21</v>
      </c>
      <c r="J27" s="15">
        <v>3218</v>
      </c>
      <c r="K27" s="36">
        <v>106000000</v>
      </c>
      <c r="L27" s="14"/>
      <c r="M27" s="14">
        <v>2200000000</v>
      </c>
      <c r="N27" s="17">
        <f t="shared" si="1"/>
        <v>2306000000</v>
      </c>
      <c r="O27" s="17">
        <f t="shared" si="2"/>
        <v>2306000000</v>
      </c>
      <c r="P27" s="1"/>
      <c r="Q27" s="1"/>
    </row>
    <row r="28" spans="1:17" ht="15">
      <c r="A28" s="9">
        <v>12</v>
      </c>
      <c r="B28" s="10">
        <v>5033</v>
      </c>
      <c r="C28" s="11" t="s">
        <v>41</v>
      </c>
      <c r="D28" s="14">
        <v>16341589.50384557</v>
      </c>
      <c r="E28" s="14">
        <v>10000000</v>
      </c>
      <c r="F28" s="13">
        <f t="shared" si="0"/>
        <v>26341589.503845572</v>
      </c>
      <c r="G28" s="3"/>
      <c r="H28" s="28">
        <v>654470667</v>
      </c>
      <c r="I28" s="27"/>
      <c r="J28" s="27"/>
      <c r="K28" s="25">
        <v>46000000</v>
      </c>
      <c r="L28" s="14"/>
      <c r="M28" s="14"/>
      <c r="N28" s="17">
        <f t="shared" si="1"/>
        <v>46000000</v>
      </c>
      <c r="O28" s="17">
        <f t="shared" si="2"/>
        <v>726812256.5038456</v>
      </c>
      <c r="P28" s="1"/>
      <c r="Q28" s="1"/>
    </row>
    <row r="29" spans="1:17" ht="15">
      <c r="A29" s="9"/>
      <c r="B29" s="10">
        <v>5034</v>
      </c>
      <c r="C29" s="11" t="s">
        <v>42</v>
      </c>
      <c r="D29" s="14">
        <v>16238410.496154428</v>
      </c>
      <c r="E29" s="12">
        <v>10000000</v>
      </c>
      <c r="F29" s="13">
        <f t="shared" si="0"/>
        <v>26238410.496154428</v>
      </c>
      <c r="G29" s="3"/>
      <c r="H29" s="28">
        <v>508770000</v>
      </c>
      <c r="I29" s="11" t="s">
        <v>21</v>
      </c>
      <c r="J29" s="15">
        <v>3218</v>
      </c>
      <c r="K29" s="22">
        <v>48750000</v>
      </c>
      <c r="L29" s="14"/>
      <c r="M29" s="14"/>
      <c r="N29" s="17">
        <f t="shared" si="1"/>
        <v>48750000</v>
      </c>
      <c r="O29" s="17">
        <f t="shared" si="2"/>
        <v>583758410.4961544</v>
      </c>
      <c r="P29" s="1"/>
      <c r="Q29" s="1"/>
    </row>
    <row r="30" spans="1:17" ht="15">
      <c r="A30" s="9"/>
      <c r="B30" s="10">
        <v>5034</v>
      </c>
      <c r="C30" s="11" t="s">
        <v>42</v>
      </c>
      <c r="D30" s="14"/>
      <c r="E30" s="14"/>
      <c r="F30" s="13">
        <f t="shared" si="0"/>
        <v>0</v>
      </c>
      <c r="G30" s="3"/>
      <c r="H30" s="3"/>
      <c r="I30" s="19" t="s">
        <v>43</v>
      </c>
      <c r="J30" s="15"/>
      <c r="K30" s="15"/>
      <c r="L30" s="14">
        <v>10415000</v>
      </c>
      <c r="M30" s="21"/>
      <c r="N30" s="17">
        <f t="shared" si="1"/>
        <v>10415000</v>
      </c>
      <c r="O30" s="17">
        <f t="shared" si="2"/>
        <v>10415000</v>
      </c>
      <c r="P30" s="1"/>
      <c r="Q30" s="1"/>
    </row>
    <row r="31" spans="1:17" ht="15">
      <c r="A31" s="9">
        <v>13</v>
      </c>
      <c r="B31" s="10">
        <v>5017</v>
      </c>
      <c r="C31" s="11" t="s">
        <v>44</v>
      </c>
      <c r="D31" s="14">
        <v>12481000</v>
      </c>
      <c r="E31" s="14">
        <v>0</v>
      </c>
      <c r="F31" s="13">
        <f t="shared" si="0"/>
        <v>12481000</v>
      </c>
      <c r="G31" s="3"/>
      <c r="H31" s="18">
        <v>173985000</v>
      </c>
      <c r="I31" s="19" t="s">
        <v>45</v>
      </c>
      <c r="J31" s="15">
        <v>3280</v>
      </c>
      <c r="K31" s="22">
        <v>20000000</v>
      </c>
      <c r="L31" s="14"/>
      <c r="M31" s="14">
        <v>411602000</v>
      </c>
      <c r="N31" s="17">
        <f t="shared" si="1"/>
        <v>431602000</v>
      </c>
      <c r="O31" s="17">
        <f t="shared" si="2"/>
        <v>618068000</v>
      </c>
      <c r="P31" s="1"/>
      <c r="Q31" s="1"/>
    </row>
    <row r="32" spans="1:17" ht="15">
      <c r="A32" s="9">
        <v>14</v>
      </c>
      <c r="B32" s="10">
        <v>5014</v>
      </c>
      <c r="C32" s="11" t="s">
        <v>46</v>
      </c>
      <c r="D32" s="14">
        <v>13777000</v>
      </c>
      <c r="E32" s="14">
        <v>0</v>
      </c>
      <c r="F32" s="13">
        <f t="shared" si="0"/>
        <v>13777000</v>
      </c>
      <c r="G32" s="3"/>
      <c r="H32" s="18">
        <v>167220000</v>
      </c>
      <c r="I32" s="19" t="s">
        <v>47</v>
      </c>
      <c r="J32" s="15">
        <v>4101</v>
      </c>
      <c r="K32" s="27"/>
      <c r="L32" s="14">
        <v>765431250</v>
      </c>
      <c r="M32" s="14"/>
      <c r="N32" s="17">
        <f t="shared" si="1"/>
        <v>765431250</v>
      </c>
      <c r="O32" s="17">
        <f t="shared" si="2"/>
        <v>946428250</v>
      </c>
      <c r="P32" s="1"/>
      <c r="Q32" s="1"/>
    </row>
    <row r="33" spans="1:15" ht="25.5">
      <c r="A33" s="9"/>
      <c r="B33" s="10">
        <v>5006</v>
      </c>
      <c r="C33" s="11" t="s">
        <v>48</v>
      </c>
      <c r="D33" s="14">
        <v>11450000</v>
      </c>
      <c r="E33" s="14"/>
      <c r="F33" s="13">
        <f t="shared" si="0"/>
        <v>11450000</v>
      </c>
      <c r="G33" s="3"/>
      <c r="H33" s="14">
        <v>212724000</v>
      </c>
      <c r="I33" s="19"/>
      <c r="J33" s="15"/>
      <c r="K33" s="38">
        <v>74400000</v>
      </c>
      <c r="L33" s="14"/>
      <c r="M33" s="14"/>
      <c r="N33" s="17">
        <f t="shared" si="1"/>
        <v>74400000</v>
      </c>
      <c r="O33" s="17">
        <f t="shared" si="2"/>
        <v>298574000</v>
      </c>
    </row>
    <row r="34" spans="1:15" ht="16.5" customHeight="1">
      <c r="A34" s="9"/>
      <c r="B34" s="10">
        <v>5007</v>
      </c>
      <c r="C34" s="11" t="s">
        <v>49</v>
      </c>
      <c r="D34" s="14">
        <v>1066231000</v>
      </c>
      <c r="E34" s="14">
        <v>0</v>
      </c>
      <c r="F34" s="13">
        <f t="shared" si="0"/>
        <v>1066231000</v>
      </c>
      <c r="G34" s="3"/>
      <c r="H34" s="39">
        <v>9511863575</v>
      </c>
      <c r="I34" s="11" t="s">
        <v>21</v>
      </c>
      <c r="J34" s="15">
        <v>3218</v>
      </c>
      <c r="K34" s="22">
        <v>54000000</v>
      </c>
      <c r="L34" s="14"/>
      <c r="M34" s="14">
        <v>0</v>
      </c>
      <c r="N34" s="17">
        <f t="shared" si="1"/>
        <v>54000000</v>
      </c>
      <c r="O34" s="17">
        <f t="shared" si="2"/>
        <v>10632094575</v>
      </c>
    </row>
    <row r="35" spans="1:15" ht="16.5" customHeight="1">
      <c r="A35" s="9">
        <v>15</v>
      </c>
      <c r="B35" s="10">
        <v>5008</v>
      </c>
      <c r="C35" s="11" t="s">
        <v>50</v>
      </c>
      <c r="D35" s="14">
        <v>1024869000</v>
      </c>
      <c r="E35" s="12">
        <v>0</v>
      </c>
      <c r="F35" s="13">
        <f t="shared" si="0"/>
        <v>1024869000</v>
      </c>
      <c r="G35" s="3"/>
      <c r="H35" s="18">
        <v>5440904001</v>
      </c>
      <c r="I35" s="19" t="s">
        <v>51</v>
      </c>
      <c r="J35" s="15">
        <v>4390</v>
      </c>
      <c r="K35" s="27"/>
      <c r="L35" s="14"/>
      <c r="M35" s="12">
        <v>439948941</v>
      </c>
      <c r="N35" s="17">
        <f t="shared" si="1"/>
        <v>439948941</v>
      </c>
      <c r="O35" s="17">
        <f t="shared" si="2"/>
        <v>6905721942</v>
      </c>
    </row>
    <row r="36" spans="1:15" ht="15">
      <c r="A36" s="9">
        <v>16</v>
      </c>
      <c r="B36" s="10">
        <v>5010</v>
      </c>
      <c r="C36" s="11" t="s">
        <v>52</v>
      </c>
      <c r="D36" s="14">
        <v>247200000</v>
      </c>
      <c r="E36" s="14"/>
      <c r="F36" s="13">
        <f t="shared" si="0"/>
        <v>247200000</v>
      </c>
      <c r="G36" s="3"/>
      <c r="H36" s="33">
        <v>3462237922</v>
      </c>
      <c r="I36" s="19" t="s">
        <v>53</v>
      </c>
      <c r="J36" s="15">
        <v>5407</v>
      </c>
      <c r="K36" s="15"/>
      <c r="L36" s="14"/>
      <c r="M36" s="14">
        <v>531376000</v>
      </c>
      <c r="N36" s="17">
        <f t="shared" si="1"/>
        <v>531376000</v>
      </c>
      <c r="O36" s="17">
        <f t="shared" si="2"/>
        <v>4240813922</v>
      </c>
    </row>
    <row r="37" spans="1:15" ht="15.75" customHeight="1">
      <c r="A37" s="9"/>
      <c r="B37" s="10">
        <v>5036</v>
      </c>
      <c r="C37" s="11" t="s">
        <v>54</v>
      </c>
      <c r="D37" s="14">
        <v>10000000</v>
      </c>
      <c r="E37" s="14">
        <v>10000000</v>
      </c>
      <c r="F37" s="13">
        <f t="shared" si="0"/>
        <v>20000000</v>
      </c>
      <c r="G37" s="3"/>
      <c r="H37" s="3"/>
      <c r="I37" s="11" t="s">
        <v>21</v>
      </c>
      <c r="J37" s="15">
        <v>3218</v>
      </c>
      <c r="K37" s="22">
        <v>9616000</v>
      </c>
      <c r="L37" s="14"/>
      <c r="M37" s="21">
        <v>0</v>
      </c>
      <c r="N37" s="17">
        <f t="shared" si="1"/>
        <v>9616000</v>
      </c>
      <c r="O37" s="17">
        <f t="shared" si="2"/>
        <v>29616000</v>
      </c>
    </row>
    <row r="38" spans="1:15" ht="15">
      <c r="A38" s="9">
        <v>17</v>
      </c>
      <c r="B38" s="10"/>
      <c r="C38" s="11" t="s">
        <v>55</v>
      </c>
      <c r="E38" s="29"/>
      <c r="F38" s="13">
        <f t="shared" si="0"/>
        <v>0</v>
      </c>
      <c r="G38" s="3"/>
      <c r="H38" s="3"/>
      <c r="I38" s="11" t="s">
        <v>55</v>
      </c>
      <c r="J38" s="15">
        <v>5410</v>
      </c>
      <c r="K38" s="22">
        <v>254418877.5</v>
      </c>
      <c r="L38" s="14">
        <v>333372709.5</v>
      </c>
      <c r="M38" s="14"/>
      <c r="N38" s="17">
        <f t="shared" si="1"/>
        <v>587791587</v>
      </c>
      <c r="O38" s="17">
        <f t="shared" si="2"/>
        <v>587791587</v>
      </c>
    </row>
    <row r="39" spans="1:15" ht="15">
      <c r="A39" s="30"/>
      <c r="B39" s="30"/>
      <c r="C39" s="30" t="s">
        <v>56</v>
      </c>
      <c r="D39" s="30">
        <f>SUM(D9:D37)</f>
        <v>2619928000</v>
      </c>
      <c r="E39" s="30">
        <f>SUM(E9:E38)</f>
        <v>471426000</v>
      </c>
      <c r="F39" s="13">
        <f t="shared" si="0"/>
        <v>3091354000</v>
      </c>
      <c r="G39" s="31">
        <f>SUM(G10:G38)</f>
        <v>68574000</v>
      </c>
      <c r="H39" s="31">
        <f>SUM(H10:H38)</f>
        <v>21867327498</v>
      </c>
      <c r="I39" s="30"/>
      <c r="J39" s="30"/>
      <c r="K39" s="30">
        <f>SUM(K9:K38)</f>
        <v>1064418877.5</v>
      </c>
      <c r="L39" s="30">
        <f>SUM(L9:L38)</f>
        <v>2076671959.5</v>
      </c>
      <c r="M39" s="30">
        <f>SUM(M9:M38)</f>
        <v>3643743941</v>
      </c>
      <c r="N39" s="17">
        <f t="shared" si="1"/>
        <v>6784834778</v>
      </c>
      <c r="O39" s="17">
        <f t="shared" si="2"/>
        <v>31812090276</v>
      </c>
    </row>
    <row r="41" spans="4:8" ht="15">
      <c r="D41" s="32"/>
      <c r="H41" s="32"/>
    </row>
    <row r="42" spans="1:15" ht="15">
      <c r="A42" s="1"/>
      <c r="B42" s="1"/>
      <c r="C42" s="1"/>
      <c r="D42" s="32"/>
      <c r="E42" s="1"/>
      <c r="F42" s="1"/>
      <c r="G42" s="32"/>
      <c r="H42" s="32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7"/>
      <c r="E43" s="1"/>
      <c r="F43" s="1"/>
      <c r="G43" s="32"/>
      <c r="H43" s="1"/>
      <c r="I43" s="7"/>
      <c r="J43" s="7"/>
      <c r="K43" s="1"/>
      <c r="L43" s="1"/>
      <c r="M43" s="7"/>
      <c r="N43" s="1"/>
      <c r="O43" s="1"/>
    </row>
    <row r="44" spans="1:15" ht="15">
      <c r="A44" s="1"/>
      <c r="B44" s="1"/>
      <c r="C44" s="1"/>
      <c r="D44" s="1"/>
      <c r="E44" s="1"/>
      <c r="F44" s="1"/>
      <c r="G44" s="32"/>
      <c r="H44" s="1"/>
      <c r="I44" s="1"/>
      <c r="J44" s="37"/>
      <c r="K44" s="1"/>
      <c r="L44" s="1"/>
      <c r="M44" s="1"/>
      <c r="N44" s="1"/>
      <c r="O44" s="1"/>
    </row>
    <row r="45" spans="6:11" ht="15">
      <c r="F45" s="7"/>
      <c r="H45" s="7"/>
      <c r="K45" s="7"/>
    </row>
    <row r="46" spans="9:12" ht="15">
      <c r="I46" s="7"/>
      <c r="L46" s="7"/>
    </row>
    <row r="47" spans="6:13" ht="15">
      <c r="F47" s="7"/>
      <c r="M47" s="7"/>
    </row>
    <row r="48" spans="8:13" ht="15">
      <c r="H48" s="7"/>
      <c r="M48" s="7"/>
    </row>
    <row r="49" ht="15">
      <c r="H49" s="7"/>
    </row>
    <row r="50" ht="15">
      <c r="H50" s="7"/>
    </row>
  </sheetData>
  <sheetProtection/>
  <mergeCells count="9">
    <mergeCell ref="A3:O3"/>
    <mergeCell ref="A5:O5"/>
    <mergeCell ref="A7:A8"/>
    <mergeCell ref="B7:B8"/>
    <mergeCell ref="C7:C8"/>
    <mergeCell ref="D7:F7"/>
    <mergeCell ref="G7:H7"/>
    <mergeCell ref="I7:N7"/>
    <mergeCell ref="O7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28">
      <selection activeCell="A28" sqref="A1:IV16384"/>
    </sheetView>
  </sheetViews>
  <sheetFormatPr defaultColWidth="9.140625" defaultRowHeight="15"/>
  <cols>
    <col min="1" max="1" width="4.7109375" style="1" customWidth="1"/>
    <col min="2" max="2" width="5.140625" style="1" customWidth="1"/>
    <col min="3" max="3" width="14.140625" style="1" customWidth="1"/>
    <col min="4" max="4" width="12.8515625" style="1" customWidth="1"/>
    <col min="5" max="5" width="13.28125" style="1" customWidth="1"/>
    <col min="6" max="6" width="13.140625" style="32" customWidth="1"/>
    <col min="7" max="7" width="10.8515625" style="1" customWidth="1"/>
    <col min="8" max="8" width="13.28125" style="1" customWidth="1"/>
    <col min="9" max="9" width="12.8515625" style="1" customWidth="1"/>
    <col min="10" max="10" width="8.00390625" style="1" customWidth="1"/>
    <col min="11" max="11" width="13.00390625" style="1" customWidth="1"/>
    <col min="12" max="14" width="11.7109375" style="1" customWidth="1"/>
    <col min="15" max="15" width="12.8515625" style="1" customWidth="1"/>
    <col min="16" max="16" width="17.00390625" style="1" customWidth="1"/>
    <col min="17" max="16384" width="9.140625" style="1" customWidth="1"/>
  </cols>
  <sheetData>
    <row r="1" spans="1:15" ht="2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8">
      <c r="A2" s="123" t="s">
        <v>71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5">
      <c r="A3" s="35"/>
      <c r="B3" s="35"/>
      <c r="C3" s="35"/>
      <c r="D3" s="35"/>
      <c r="E3" s="35"/>
      <c r="F3" s="44"/>
      <c r="G3" s="35"/>
      <c r="H3" s="35"/>
      <c r="I3" s="35"/>
      <c r="J3" s="35"/>
      <c r="K3" s="35"/>
      <c r="L3" s="35"/>
      <c r="M3" s="35"/>
      <c r="N3" s="35"/>
      <c r="O3" s="35"/>
    </row>
    <row r="4" spans="1:15" ht="15">
      <c r="A4" s="124" t="s">
        <v>2</v>
      </c>
      <c r="B4" s="125" t="s">
        <v>3</v>
      </c>
      <c r="C4" s="124" t="s">
        <v>4</v>
      </c>
      <c r="D4" s="124" t="s">
        <v>5</v>
      </c>
      <c r="E4" s="124"/>
      <c r="F4" s="124"/>
      <c r="G4" s="126" t="s">
        <v>6</v>
      </c>
      <c r="H4" s="126"/>
      <c r="I4" s="127" t="s">
        <v>7</v>
      </c>
      <c r="J4" s="127"/>
      <c r="K4" s="127"/>
      <c r="L4" s="127"/>
      <c r="M4" s="127"/>
      <c r="N4" s="127"/>
      <c r="O4" s="124" t="s">
        <v>8</v>
      </c>
    </row>
    <row r="5" spans="1:17" ht="27.75" customHeight="1">
      <c r="A5" s="124"/>
      <c r="B5" s="125"/>
      <c r="C5" s="124"/>
      <c r="D5" s="2" t="s">
        <v>9</v>
      </c>
      <c r="E5" s="2" t="s">
        <v>10</v>
      </c>
      <c r="F5" s="3" t="s">
        <v>11</v>
      </c>
      <c r="G5" s="3" t="s">
        <v>12</v>
      </c>
      <c r="H5" s="3" t="s">
        <v>13</v>
      </c>
      <c r="I5" s="4" t="s">
        <v>14</v>
      </c>
      <c r="J5" s="5" t="s">
        <v>15</v>
      </c>
      <c r="K5" s="5" t="s">
        <v>16</v>
      </c>
      <c r="L5" s="2" t="s">
        <v>17</v>
      </c>
      <c r="M5" s="2" t="s">
        <v>18</v>
      </c>
      <c r="N5" s="4" t="s">
        <v>19</v>
      </c>
      <c r="O5" s="124"/>
      <c r="P5" s="37"/>
      <c r="Q5" s="7"/>
    </row>
    <row r="6" spans="1:17" ht="27.75" customHeight="1">
      <c r="A6" s="41"/>
      <c r="B6" s="42"/>
      <c r="C6" s="11" t="s">
        <v>69</v>
      </c>
      <c r="D6" s="12">
        <v>37014000</v>
      </c>
      <c r="E6" s="3">
        <v>54000000</v>
      </c>
      <c r="F6" s="3">
        <f>D6+E6</f>
        <v>91014000</v>
      </c>
      <c r="G6" s="3"/>
      <c r="H6" s="3"/>
      <c r="I6" s="4"/>
      <c r="J6" s="5"/>
      <c r="K6" s="5"/>
      <c r="L6" s="2"/>
      <c r="M6" s="2"/>
      <c r="N6" s="17">
        <f>K6+L6+M6</f>
        <v>0</v>
      </c>
      <c r="O6" s="43">
        <f>F6+G6+H6+N6</f>
        <v>91014000</v>
      </c>
      <c r="P6" s="37"/>
      <c r="Q6" s="7"/>
    </row>
    <row r="7" spans="1:16" ht="14.25" customHeight="1">
      <c r="A7" s="9">
        <v>1</v>
      </c>
      <c r="B7" s="10">
        <v>5000</v>
      </c>
      <c r="C7" s="1" t="s">
        <v>57</v>
      </c>
      <c r="E7" s="12">
        <v>280057734</v>
      </c>
      <c r="F7" s="3">
        <f aca="true" t="shared" si="0" ref="F7:F39">D7+E7</f>
        <v>280057734</v>
      </c>
      <c r="G7" s="14"/>
      <c r="H7" s="12"/>
      <c r="I7" s="11" t="s">
        <v>21</v>
      </c>
      <c r="J7" s="15">
        <v>3218</v>
      </c>
      <c r="K7" s="16"/>
      <c r="L7" s="14"/>
      <c r="M7" s="14"/>
      <c r="N7" s="17">
        <f aca="true" t="shared" si="1" ref="N7:N39">K7+L7+M7</f>
        <v>0</v>
      </c>
      <c r="O7" s="43">
        <f aca="true" t="shared" si="2" ref="O7:O39">F7+G7+H7+N7</f>
        <v>280057734</v>
      </c>
      <c r="P7" s="32"/>
    </row>
    <row r="8" spans="1:19" ht="14.25" customHeight="1">
      <c r="A8" s="9"/>
      <c r="B8" s="10">
        <v>5004</v>
      </c>
      <c r="C8" s="11" t="s">
        <v>66</v>
      </c>
      <c r="D8" s="14">
        <v>17000000</v>
      </c>
      <c r="E8" s="14">
        <v>20000000</v>
      </c>
      <c r="F8" s="3">
        <f t="shared" si="0"/>
        <v>37000000</v>
      </c>
      <c r="G8" s="14">
        <v>45450000</v>
      </c>
      <c r="H8" s="18">
        <v>1420608000</v>
      </c>
      <c r="I8" s="19"/>
      <c r="J8" s="20"/>
      <c r="K8" s="20"/>
      <c r="L8" s="14"/>
      <c r="M8" s="14"/>
      <c r="N8" s="17">
        <f t="shared" si="1"/>
        <v>0</v>
      </c>
      <c r="O8" s="43">
        <f t="shared" si="2"/>
        <v>1503058000</v>
      </c>
      <c r="P8" s="8"/>
      <c r="Q8" s="6"/>
      <c r="S8" s="7"/>
    </row>
    <row r="9" spans="1:19" ht="15" customHeight="1">
      <c r="A9" s="9">
        <v>2</v>
      </c>
      <c r="B9" s="10">
        <v>5005</v>
      </c>
      <c r="C9" s="11" t="s">
        <v>23</v>
      </c>
      <c r="D9" s="14">
        <v>17000000</v>
      </c>
      <c r="E9" s="14">
        <v>20000000</v>
      </c>
      <c r="F9" s="3">
        <f t="shared" si="0"/>
        <v>37000000</v>
      </c>
      <c r="G9" s="3"/>
      <c r="H9" s="3"/>
      <c r="I9" s="11" t="s">
        <v>24</v>
      </c>
      <c r="J9" s="15">
        <v>6277</v>
      </c>
      <c r="K9" s="21">
        <v>0</v>
      </c>
      <c r="L9" s="12">
        <v>870085000</v>
      </c>
      <c r="M9" s="14"/>
      <c r="N9" s="17">
        <f t="shared" si="1"/>
        <v>870085000</v>
      </c>
      <c r="O9" s="43">
        <f t="shared" si="2"/>
        <v>907085000</v>
      </c>
      <c r="P9" s="7"/>
      <c r="Q9" s="7"/>
      <c r="S9" s="7"/>
    </row>
    <row r="10" spans="1:15" ht="15">
      <c r="A10" s="9"/>
      <c r="B10" s="10"/>
      <c r="C10" s="11"/>
      <c r="D10" s="14"/>
      <c r="E10" s="14"/>
      <c r="F10" s="3">
        <f t="shared" si="0"/>
        <v>0</v>
      </c>
      <c r="G10" s="3"/>
      <c r="H10" s="3"/>
      <c r="I10" s="11" t="s">
        <v>64</v>
      </c>
      <c r="J10" s="15">
        <v>3218</v>
      </c>
      <c r="K10" s="22">
        <v>199000000</v>
      </c>
      <c r="L10" s="14"/>
      <c r="M10" s="14"/>
      <c r="N10" s="17">
        <f t="shared" si="1"/>
        <v>199000000</v>
      </c>
      <c r="O10" s="43">
        <f t="shared" si="2"/>
        <v>199000000</v>
      </c>
    </row>
    <row r="11" spans="1:19" ht="15">
      <c r="A11" s="9"/>
      <c r="B11" s="10"/>
      <c r="C11" s="11"/>
      <c r="D11" s="14"/>
      <c r="E11" s="14"/>
      <c r="F11" s="3">
        <f t="shared" si="0"/>
        <v>0</v>
      </c>
      <c r="G11" s="3"/>
      <c r="H11" s="3"/>
      <c r="I11" s="11" t="s">
        <v>25</v>
      </c>
      <c r="J11" s="15"/>
      <c r="K11" s="16"/>
      <c r="L11" s="14">
        <v>97368000</v>
      </c>
      <c r="M11" s="14"/>
      <c r="N11" s="17">
        <f t="shared" si="1"/>
        <v>97368000</v>
      </c>
      <c r="O11" s="43">
        <f t="shared" si="2"/>
        <v>97368000</v>
      </c>
      <c r="P11" s="37"/>
      <c r="S11" s="7"/>
    </row>
    <row r="12" spans="1:17" ht="15">
      <c r="A12" s="9">
        <v>3</v>
      </c>
      <c r="B12" s="10">
        <v>5000</v>
      </c>
      <c r="C12" s="11" t="s">
        <v>26</v>
      </c>
      <c r="D12" s="14">
        <v>5000000</v>
      </c>
      <c r="E12" s="14">
        <v>3000000</v>
      </c>
      <c r="F12" s="3">
        <f t="shared" si="0"/>
        <v>8000000</v>
      </c>
      <c r="G12" s="3"/>
      <c r="H12" s="3"/>
      <c r="I12" s="11"/>
      <c r="J12" s="15"/>
      <c r="K12" s="15"/>
      <c r="L12" s="14"/>
      <c r="M12" s="14"/>
      <c r="N12" s="17">
        <f t="shared" si="1"/>
        <v>0</v>
      </c>
      <c r="O12" s="43">
        <f t="shared" si="2"/>
        <v>8000000</v>
      </c>
      <c r="P12" s="7"/>
      <c r="Q12" s="32"/>
    </row>
    <row r="13" spans="1:19" ht="15.75" customHeight="1">
      <c r="A13" s="9">
        <v>4</v>
      </c>
      <c r="B13" s="10">
        <v>5003</v>
      </c>
      <c r="C13" s="11" t="s">
        <v>27</v>
      </c>
      <c r="D13" s="14">
        <v>10000000</v>
      </c>
      <c r="E13" s="14">
        <v>7000000</v>
      </c>
      <c r="F13" s="3">
        <f t="shared" si="0"/>
        <v>17000000</v>
      </c>
      <c r="G13" s="3"/>
      <c r="H13" s="3"/>
      <c r="I13" s="11"/>
      <c r="J13" s="15"/>
      <c r="K13" s="15"/>
      <c r="L13" s="14"/>
      <c r="M13" s="14"/>
      <c r="N13" s="17">
        <f t="shared" si="1"/>
        <v>0</v>
      </c>
      <c r="O13" s="43">
        <f t="shared" si="2"/>
        <v>17000000</v>
      </c>
      <c r="P13" s="7"/>
      <c r="S13" s="6"/>
    </row>
    <row r="14" spans="1:17" ht="15.75" customHeight="1">
      <c r="A14" s="9">
        <v>5</v>
      </c>
      <c r="B14" s="10">
        <v>5000</v>
      </c>
      <c r="C14" s="11" t="s">
        <v>58</v>
      </c>
      <c r="D14" s="12">
        <v>17000000</v>
      </c>
      <c r="E14" s="12">
        <v>30000000</v>
      </c>
      <c r="F14" s="3">
        <f t="shared" si="0"/>
        <v>47000000</v>
      </c>
      <c r="G14" s="3"/>
      <c r="H14" s="3"/>
      <c r="I14" s="11" t="s">
        <v>63</v>
      </c>
      <c r="J14" s="15"/>
      <c r="K14" s="22">
        <v>270000000</v>
      </c>
      <c r="L14" s="23"/>
      <c r="M14" s="14"/>
      <c r="N14" s="17">
        <f t="shared" si="1"/>
        <v>270000000</v>
      </c>
      <c r="O14" s="43">
        <f t="shared" si="2"/>
        <v>317000000</v>
      </c>
      <c r="P14" s="7"/>
      <c r="Q14" s="7"/>
    </row>
    <row r="15" spans="1:17" ht="15.75" customHeight="1">
      <c r="A15" s="9"/>
      <c r="B15" s="10"/>
      <c r="C15" s="11"/>
      <c r="D15" s="12"/>
      <c r="E15" s="12"/>
      <c r="F15" s="3">
        <f t="shared" si="0"/>
        <v>0</v>
      </c>
      <c r="G15" s="3"/>
      <c r="H15" s="3"/>
      <c r="I15" s="11"/>
      <c r="J15" s="15" t="s">
        <v>62</v>
      </c>
      <c r="K15" s="22">
        <v>10000000</v>
      </c>
      <c r="L15" s="23"/>
      <c r="M15" s="14"/>
      <c r="N15" s="17">
        <f t="shared" si="1"/>
        <v>10000000</v>
      </c>
      <c r="O15" s="43">
        <f t="shared" si="2"/>
        <v>10000000</v>
      </c>
      <c r="P15" s="7"/>
      <c r="Q15" s="7"/>
    </row>
    <row r="16" spans="1:17" ht="15">
      <c r="A16" s="9"/>
      <c r="B16" s="10"/>
      <c r="C16" s="21" t="s">
        <v>29</v>
      </c>
      <c r="D16" s="24">
        <v>3000000</v>
      </c>
      <c r="E16" s="25">
        <v>5000000</v>
      </c>
      <c r="F16" s="3">
        <f t="shared" si="0"/>
        <v>8000000</v>
      </c>
      <c r="G16" s="3"/>
      <c r="H16" s="3"/>
      <c r="I16" s="11"/>
      <c r="J16" s="15"/>
      <c r="K16" s="15"/>
      <c r="L16" s="14"/>
      <c r="M16" s="14"/>
      <c r="N16" s="17">
        <f t="shared" si="1"/>
        <v>0</v>
      </c>
      <c r="O16" s="43">
        <f t="shared" si="2"/>
        <v>8000000</v>
      </c>
      <c r="Q16" s="7"/>
    </row>
    <row r="17" spans="1:16" ht="15">
      <c r="A17" s="9"/>
      <c r="B17" s="10"/>
      <c r="C17" s="11" t="s">
        <v>30</v>
      </c>
      <c r="D17" s="14">
        <v>6000000</v>
      </c>
      <c r="E17" s="14">
        <v>0</v>
      </c>
      <c r="F17" s="3">
        <f t="shared" si="0"/>
        <v>6000000</v>
      </c>
      <c r="G17" s="3"/>
      <c r="H17" s="3"/>
      <c r="I17" s="11" t="s">
        <v>21</v>
      </c>
      <c r="J17" s="15">
        <v>3218</v>
      </c>
      <c r="K17" s="26">
        <v>0</v>
      </c>
      <c r="L17" s="14"/>
      <c r="M17" s="14"/>
      <c r="N17" s="17">
        <f t="shared" si="1"/>
        <v>0</v>
      </c>
      <c r="O17" s="43">
        <f t="shared" si="2"/>
        <v>6000000</v>
      </c>
      <c r="P17" s="32"/>
    </row>
    <row r="18" spans="1:17" ht="15" customHeight="1">
      <c r="A18" s="9"/>
      <c r="B18" s="10"/>
      <c r="C18" s="11" t="s">
        <v>31</v>
      </c>
      <c r="D18" s="14">
        <v>8000000</v>
      </c>
      <c r="E18" s="14">
        <v>6000000</v>
      </c>
      <c r="F18" s="3">
        <f t="shared" si="0"/>
        <v>14000000</v>
      </c>
      <c r="G18" s="3"/>
      <c r="H18" s="3"/>
      <c r="I18" s="11"/>
      <c r="J18" s="15"/>
      <c r="K18" s="15"/>
      <c r="L18" s="14"/>
      <c r="M18" s="14"/>
      <c r="N18" s="17">
        <f t="shared" si="1"/>
        <v>0</v>
      </c>
      <c r="O18" s="43">
        <f t="shared" si="2"/>
        <v>14000000</v>
      </c>
      <c r="Q18" s="7"/>
    </row>
    <row r="19" spans="1:16" ht="15">
      <c r="A19" s="9"/>
      <c r="B19" s="10"/>
      <c r="C19" s="11" t="s">
        <v>32</v>
      </c>
      <c r="D19" s="14">
        <v>3000000</v>
      </c>
      <c r="E19" s="14">
        <v>2000000</v>
      </c>
      <c r="F19" s="3">
        <f t="shared" si="0"/>
        <v>5000000</v>
      </c>
      <c r="G19" s="3"/>
      <c r="H19" s="3"/>
      <c r="I19" s="11"/>
      <c r="J19" s="15"/>
      <c r="K19" s="15"/>
      <c r="L19" s="14"/>
      <c r="M19" s="14"/>
      <c r="N19" s="17">
        <f t="shared" si="1"/>
        <v>0</v>
      </c>
      <c r="O19" s="43">
        <f t="shared" si="2"/>
        <v>5000000</v>
      </c>
      <c r="P19" s="7"/>
    </row>
    <row r="20" spans="1:17" ht="27.75" customHeight="1">
      <c r="A20" s="9">
        <v>6</v>
      </c>
      <c r="B20" s="10">
        <v>5005</v>
      </c>
      <c r="C20" s="11" t="s">
        <v>33</v>
      </c>
      <c r="D20" s="14">
        <v>7000000</v>
      </c>
      <c r="E20" s="14">
        <v>5000000</v>
      </c>
      <c r="F20" s="3">
        <f t="shared" si="0"/>
        <v>12000000</v>
      </c>
      <c r="G20" s="3"/>
      <c r="H20" s="3"/>
      <c r="I20" s="11"/>
      <c r="J20" s="15" t="s">
        <v>61</v>
      </c>
      <c r="K20" s="22">
        <v>15000000</v>
      </c>
      <c r="L20" s="14"/>
      <c r="M20" s="14"/>
      <c r="N20" s="17">
        <f t="shared" si="1"/>
        <v>15000000</v>
      </c>
      <c r="O20" s="43">
        <f t="shared" si="2"/>
        <v>27000000</v>
      </c>
      <c r="Q20" s="7"/>
    </row>
    <row r="21" spans="1:16" ht="26.25" customHeight="1">
      <c r="A21" s="9">
        <v>7</v>
      </c>
      <c r="B21" s="10">
        <v>5005</v>
      </c>
      <c r="C21" s="11" t="s">
        <v>34</v>
      </c>
      <c r="D21" s="14">
        <v>7000000</v>
      </c>
      <c r="E21" s="14">
        <v>5000000</v>
      </c>
      <c r="F21" s="3">
        <f t="shared" si="0"/>
        <v>12000000</v>
      </c>
      <c r="G21" s="3"/>
      <c r="H21" s="3"/>
      <c r="I21" s="11" t="s">
        <v>21</v>
      </c>
      <c r="J21" s="15">
        <v>3218</v>
      </c>
      <c r="K21" s="22">
        <v>0</v>
      </c>
      <c r="L21" s="14"/>
      <c r="M21" s="14"/>
      <c r="N21" s="17">
        <f t="shared" si="1"/>
        <v>0</v>
      </c>
      <c r="O21" s="43">
        <f t="shared" si="2"/>
        <v>12000000</v>
      </c>
      <c r="P21" s="7"/>
    </row>
    <row r="22" spans="1:15" ht="15" customHeight="1">
      <c r="A22" s="9">
        <v>8</v>
      </c>
      <c r="B22" s="10">
        <v>5006</v>
      </c>
      <c r="C22" s="11" t="s">
        <v>35</v>
      </c>
      <c r="D22" s="14">
        <v>0</v>
      </c>
      <c r="E22" s="14">
        <v>5000000</v>
      </c>
      <c r="F22" s="3">
        <f t="shared" si="0"/>
        <v>5000000</v>
      </c>
      <c r="G22" s="3"/>
      <c r="H22" s="3"/>
      <c r="I22" s="11"/>
      <c r="J22" s="15"/>
      <c r="K22" s="15"/>
      <c r="L22" s="14"/>
      <c r="M22" s="14"/>
      <c r="N22" s="17">
        <f t="shared" si="1"/>
        <v>0</v>
      </c>
      <c r="O22" s="43">
        <f t="shared" si="2"/>
        <v>5000000</v>
      </c>
    </row>
    <row r="23" spans="1:16" ht="27" customHeight="1">
      <c r="A23" s="9">
        <v>9</v>
      </c>
      <c r="B23" s="10">
        <v>5009</v>
      </c>
      <c r="C23" s="11" t="s">
        <v>36</v>
      </c>
      <c r="D23" s="14">
        <v>10000000</v>
      </c>
      <c r="E23" s="40">
        <v>10000000</v>
      </c>
      <c r="F23" s="3">
        <f t="shared" si="0"/>
        <v>20000000</v>
      </c>
      <c r="G23" s="3">
        <v>23124000</v>
      </c>
      <c r="H23" s="3"/>
      <c r="I23" s="11" t="s">
        <v>21</v>
      </c>
      <c r="J23" s="15" t="s">
        <v>65</v>
      </c>
      <c r="K23" s="14">
        <v>20000000</v>
      </c>
      <c r="L23" s="27"/>
      <c r="M23" s="14">
        <v>0</v>
      </c>
      <c r="N23" s="17">
        <f t="shared" si="1"/>
        <v>20000000</v>
      </c>
      <c r="O23" s="43">
        <f t="shared" si="2"/>
        <v>63124000</v>
      </c>
      <c r="P23" s="32"/>
    </row>
    <row r="24" spans="1:15" ht="15.75" customHeight="1">
      <c r="A24" s="9">
        <v>10</v>
      </c>
      <c r="B24" s="10">
        <v>5022</v>
      </c>
      <c r="C24" s="11" t="s">
        <v>37</v>
      </c>
      <c r="D24" s="14">
        <v>7000000</v>
      </c>
      <c r="E24" s="14">
        <v>7000000</v>
      </c>
      <c r="F24" s="3">
        <f t="shared" si="0"/>
        <v>14000000</v>
      </c>
      <c r="G24" s="3"/>
      <c r="H24" s="3"/>
      <c r="I24" s="11" t="s">
        <v>38</v>
      </c>
      <c r="J24" s="15">
        <v>4828</v>
      </c>
      <c r="K24" s="22"/>
      <c r="L24" s="14"/>
      <c r="M24" s="14"/>
      <c r="N24" s="17">
        <f t="shared" si="1"/>
        <v>0</v>
      </c>
      <c r="O24" s="43">
        <f t="shared" si="2"/>
        <v>14000000</v>
      </c>
    </row>
    <row r="25" spans="1:16" ht="27.75" customHeight="1">
      <c r="A25" s="9">
        <v>11</v>
      </c>
      <c r="B25" s="10">
        <v>5027</v>
      </c>
      <c r="C25" s="11" t="s">
        <v>39</v>
      </c>
      <c r="D25" s="14">
        <v>12000000</v>
      </c>
      <c r="E25" s="14">
        <v>7000000</v>
      </c>
      <c r="F25" s="3">
        <f t="shared" si="0"/>
        <v>19000000</v>
      </c>
      <c r="G25" s="3"/>
      <c r="H25" s="3"/>
      <c r="I25" s="11" t="s">
        <v>40</v>
      </c>
      <c r="J25" s="15">
        <v>5492</v>
      </c>
      <c r="K25" s="21">
        <v>0</v>
      </c>
      <c r="L25" s="27"/>
      <c r="M25" s="26">
        <v>0</v>
      </c>
      <c r="N25" s="17">
        <f t="shared" si="1"/>
        <v>0</v>
      </c>
      <c r="O25" s="43">
        <f t="shared" si="2"/>
        <v>19000000</v>
      </c>
      <c r="P25" s="32"/>
    </row>
    <row r="26" spans="1:15" ht="15">
      <c r="A26" s="9"/>
      <c r="B26" s="10"/>
      <c r="C26" s="11"/>
      <c r="D26" s="14">
        <v>0</v>
      </c>
      <c r="E26" s="14">
        <v>0</v>
      </c>
      <c r="F26" s="3">
        <f t="shared" si="0"/>
        <v>0</v>
      </c>
      <c r="G26" s="3"/>
      <c r="H26" s="3"/>
      <c r="I26" s="11" t="s">
        <v>59</v>
      </c>
      <c r="J26" s="15">
        <v>3218</v>
      </c>
      <c r="K26" s="36">
        <v>135000000</v>
      </c>
      <c r="L26" s="14"/>
      <c r="M26" s="14">
        <v>2200000000</v>
      </c>
      <c r="N26" s="17">
        <f t="shared" si="1"/>
        <v>2335000000</v>
      </c>
      <c r="O26" s="43">
        <f t="shared" si="2"/>
        <v>2335000000</v>
      </c>
    </row>
    <row r="27" spans="1:15" ht="15">
      <c r="A27" s="9">
        <v>12</v>
      </c>
      <c r="B27" s="10">
        <v>5033</v>
      </c>
      <c r="C27" s="11" t="s">
        <v>41</v>
      </c>
      <c r="D27" s="14">
        <v>11355000</v>
      </c>
      <c r="E27" s="14">
        <v>15368266</v>
      </c>
      <c r="F27" s="3">
        <f t="shared" si="0"/>
        <v>26723266</v>
      </c>
      <c r="G27" s="3"/>
      <c r="H27" s="28">
        <v>306972000</v>
      </c>
      <c r="I27" s="27" t="s">
        <v>21</v>
      </c>
      <c r="J27" s="27"/>
      <c r="K27" s="25">
        <v>50000000</v>
      </c>
      <c r="L27" s="14"/>
      <c r="M27" s="14"/>
      <c r="N27" s="17">
        <f t="shared" si="1"/>
        <v>50000000</v>
      </c>
      <c r="O27" s="43">
        <f t="shared" si="2"/>
        <v>383695266</v>
      </c>
    </row>
    <row r="28" spans="1:15" ht="15">
      <c r="A28" s="9"/>
      <c r="B28" s="10">
        <v>5034</v>
      </c>
      <c r="C28" s="11" t="s">
        <v>42</v>
      </c>
      <c r="D28" s="14">
        <v>8175000</v>
      </c>
      <c r="E28" s="12">
        <v>10000000</v>
      </c>
      <c r="F28" s="3">
        <f t="shared" si="0"/>
        <v>18175000</v>
      </c>
      <c r="G28" s="3"/>
      <c r="H28" s="28">
        <v>444492000</v>
      </c>
      <c r="I28" s="11" t="s">
        <v>21</v>
      </c>
      <c r="J28" s="15">
        <v>3218</v>
      </c>
      <c r="K28" s="22">
        <v>30000000</v>
      </c>
      <c r="L28" s="14"/>
      <c r="M28" s="14"/>
      <c r="N28" s="17">
        <f t="shared" si="1"/>
        <v>30000000</v>
      </c>
      <c r="O28" s="43">
        <f t="shared" si="2"/>
        <v>492667000</v>
      </c>
    </row>
    <row r="29" spans="1:15" ht="15">
      <c r="A29" s="9"/>
      <c r="B29" s="10"/>
      <c r="C29" s="11"/>
      <c r="D29" s="14"/>
      <c r="E29" s="12"/>
      <c r="F29" s="3"/>
      <c r="G29" s="3"/>
      <c r="H29" s="28"/>
      <c r="I29" s="11" t="s">
        <v>70</v>
      </c>
      <c r="J29" s="15"/>
      <c r="K29" s="22">
        <v>70000000</v>
      </c>
      <c r="L29" s="14"/>
      <c r="M29" s="14"/>
      <c r="N29" s="17"/>
      <c r="O29" s="43"/>
    </row>
    <row r="30" spans="1:15" ht="15">
      <c r="A30" s="9">
        <v>13</v>
      </c>
      <c r="B30" s="10">
        <v>5017</v>
      </c>
      <c r="C30" s="11" t="s">
        <v>44</v>
      </c>
      <c r="D30" s="14">
        <v>16568000</v>
      </c>
      <c r="E30" s="14">
        <v>0</v>
      </c>
      <c r="F30" s="3">
        <f t="shared" si="0"/>
        <v>16568000</v>
      </c>
      <c r="G30" s="3"/>
      <c r="H30" s="18">
        <v>151540000</v>
      </c>
      <c r="I30" s="19" t="s">
        <v>45</v>
      </c>
      <c r="J30" s="15">
        <v>3280</v>
      </c>
      <c r="K30" s="22"/>
      <c r="L30" s="14"/>
      <c r="M30" s="14">
        <v>1231031000</v>
      </c>
      <c r="N30" s="17">
        <f t="shared" si="1"/>
        <v>1231031000</v>
      </c>
      <c r="O30" s="43">
        <f t="shared" si="2"/>
        <v>1399139000</v>
      </c>
    </row>
    <row r="31" spans="1:15" ht="15">
      <c r="A31" s="9">
        <v>14</v>
      </c>
      <c r="B31" s="10">
        <v>5014</v>
      </c>
      <c r="C31" s="11" t="s">
        <v>67</v>
      </c>
      <c r="D31" s="14">
        <v>16107000</v>
      </c>
      <c r="E31" s="14">
        <v>0</v>
      </c>
      <c r="F31" s="3">
        <f t="shared" si="0"/>
        <v>16107000</v>
      </c>
      <c r="G31" s="3"/>
      <c r="H31" s="18">
        <v>168736000</v>
      </c>
      <c r="I31" s="19" t="s">
        <v>47</v>
      </c>
      <c r="J31" s="15">
        <v>4101</v>
      </c>
      <c r="K31" s="27"/>
      <c r="L31" s="14">
        <v>765431250</v>
      </c>
      <c r="M31" s="14"/>
      <c r="N31" s="17">
        <f t="shared" si="1"/>
        <v>765431250</v>
      </c>
      <c r="O31" s="43">
        <f t="shared" si="2"/>
        <v>950274250</v>
      </c>
    </row>
    <row r="32" spans="1:15" ht="25.5">
      <c r="A32" s="9"/>
      <c r="B32" s="10">
        <v>5006</v>
      </c>
      <c r="C32" s="11" t="s">
        <v>48</v>
      </c>
      <c r="D32" s="14">
        <v>3000000</v>
      </c>
      <c r="E32" s="14"/>
      <c r="F32" s="3">
        <f t="shared" si="0"/>
        <v>3000000</v>
      </c>
      <c r="G32" s="3"/>
      <c r="H32" s="14">
        <v>204312000</v>
      </c>
      <c r="I32" s="19"/>
      <c r="J32" s="15"/>
      <c r="K32" s="38">
        <v>40000000</v>
      </c>
      <c r="L32" s="14"/>
      <c r="M32" s="14"/>
      <c r="N32" s="17">
        <f t="shared" si="1"/>
        <v>40000000</v>
      </c>
      <c r="O32" s="43">
        <f t="shared" si="2"/>
        <v>247312000</v>
      </c>
    </row>
    <row r="33" spans="1:15" ht="16.5" customHeight="1">
      <c r="A33" s="9"/>
      <c r="B33" s="10">
        <v>5007</v>
      </c>
      <c r="C33" s="11" t="s">
        <v>49</v>
      </c>
      <c r="D33" s="14">
        <v>565299000</v>
      </c>
      <c r="E33" s="14">
        <v>0</v>
      </c>
      <c r="F33" s="3">
        <f t="shared" si="0"/>
        <v>565299000</v>
      </c>
      <c r="G33" s="3"/>
      <c r="H33" s="39">
        <v>8412396000</v>
      </c>
      <c r="I33" s="11" t="s">
        <v>21</v>
      </c>
      <c r="J33" s="15">
        <v>3218</v>
      </c>
      <c r="K33" s="22"/>
      <c r="L33" s="14"/>
      <c r="M33" s="14">
        <v>0</v>
      </c>
      <c r="N33" s="17">
        <f t="shared" si="1"/>
        <v>0</v>
      </c>
      <c r="O33" s="43">
        <f t="shared" si="2"/>
        <v>8977695000</v>
      </c>
    </row>
    <row r="34" spans="1:15" ht="16.5" customHeight="1">
      <c r="A34" s="9">
        <v>15</v>
      </c>
      <c r="B34" s="10">
        <v>5008</v>
      </c>
      <c r="C34" s="11" t="s">
        <v>50</v>
      </c>
      <c r="D34" s="14">
        <v>805411000</v>
      </c>
      <c r="E34" s="12">
        <v>0</v>
      </c>
      <c r="F34" s="3">
        <f t="shared" si="0"/>
        <v>805411000</v>
      </c>
      <c r="G34" s="3"/>
      <c r="H34" s="18">
        <v>3988549000</v>
      </c>
      <c r="I34" s="19" t="s">
        <v>51</v>
      </c>
      <c r="J34" s="15">
        <v>4390</v>
      </c>
      <c r="K34" s="27"/>
      <c r="L34" s="14"/>
      <c r="M34" s="12">
        <v>111828000</v>
      </c>
      <c r="N34" s="17">
        <f t="shared" si="1"/>
        <v>111828000</v>
      </c>
      <c r="O34" s="43">
        <f t="shared" si="2"/>
        <v>4905788000</v>
      </c>
    </row>
    <row r="35" spans="1:15" ht="15">
      <c r="A35" s="9">
        <v>16</v>
      </c>
      <c r="B35" s="10">
        <v>5010</v>
      </c>
      <c r="C35" s="11" t="s">
        <v>68</v>
      </c>
      <c r="D35" s="14">
        <v>140400000</v>
      </c>
      <c r="E35" s="14"/>
      <c r="F35" s="3">
        <f t="shared" si="0"/>
        <v>140400000</v>
      </c>
      <c r="G35" s="3"/>
      <c r="H35" s="33">
        <v>2956221000</v>
      </c>
      <c r="I35" s="19" t="s">
        <v>53</v>
      </c>
      <c r="J35" s="15">
        <v>5407</v>
      </c>
      <c r="K35" s="15"/>
      <c r="L35" s="14"/>
      <c r="M35" s="14">
        <v>587531000</v>
      </c>
      <c r="N35" s="17">
        <f t="shared" si="1"/>
        <v>587531000</v>
      </c>
      <c r="O35" s="43">
        <f t="shared" si="2"/>
        <v>3684152000</v>
      </c>
    </row>
    <row r="36" spans="1:15" ht="15">
      <c r="A36" s="9"/>
      <c r="B36" s="10"/>
      <c r="C36" s="11"/>
      <c r="D36" s="14"/>
      <c r="E36" s="14"/>
      <c r="F36" s="3">
        <f t="shared" si="0"/>
        <v>0</v>
      </c>
      <c r="G36" s="3"/>
      <c r="H36" s="33"/>
      <c r="I36" s="19" t="s">
        <v>60</v>
      </c>
      <c r="J36" s="15"/>
      <c r="K36" s="22">
        <v>26000000</v>
      </c>
      <c r="L36" s="14"/>
      <c r="M36" s="14"/>
      <c r="N36" s="17">
        <f t="shared" si="1"/>
        <v>26000000</v>
      </c>
      <c r="O36" s="43">
        <f t="shared" si="2"/>
        <v>26000000</v>
      </c>
    </row>
    <row r="37" spans="1:15" ht="15.75" customHeight="1">
      <c r="A37" s="9"/>
      <c r="B37" s="10">
        <v>5036</v>
      </c>
      <c r="C37" s="11" t="s">
        <v>54</v>
      </c>
      <c r="D37" s="14">
        <v>7000000</v>
      </c>
      <c r="E37" s="14">
        <v>10000000</v>
      </c>
      <c r="F37" s="3">
        <f t="shared" si="0"/>
        <v>17000000</v>
      </c>
      <c r="G37" s="3"/>
      <c r="H37" s="3"/>
      <c r="I37" s="11" t="s">
        <v>72</v>
      </c>
      <c r="J37" s="15">
        <v>3218</v>
      </c>
      <c r="K37" s="22">
        <v>9616000</v>
      </c>
      <c r="L37" s="14"/>
      <c r="M37" s="21">
        <v>0</v>
      </c>
      <c r="N37" s="17">
        <f t="shared" si="1"/>
        <v>9616000</v>
      </c>
      <c r="O37" s="43">
        <f t="shared" si="2"/>
        <v>26616000</v>
      </c>
    </row>
    <row r="38" spans="1:15" ht="15">
      <c r="A38" s="9">
        <v>17</v>
      </c>
      <c r="B38" s="10"/>
      <c r="C38" s="11" t="s">
        <v>55</v>
      </c>
      <c r="E38" s="29"/>
      <c r="F38" s="3">
        <f>D38+E38</f>
        <v>0</v>
      </c>
      <c r="G38" s="3"/>
      <c r="H38" s="3"/>
      <c r="I38" s="11" t="s">
        <v>55</v>
      </c>
      <c r="J38" s="15">
        <v>5410</v>
      </c>
      <c r="K38" s="22">
        <v>254418877.5</v>
      </c>
      <c r="L38" s="14">
        <v>333372709.5</v>
      </c>
      <c r="M38" s="14"/>
      <c r="N38" s="17">
        <f t="shared" si="1"/>
        <v>587791587</v>
      </c>
      <c r="O38" s="43">
        <f t="shared" si="2"/>
        <v>587791587</v>
      </c>
    </row>
    <row r="39" spans="1:15" ht="15">
      <c r="A39" s="30"/>
      <c r="B39" s="30"/>
      <c r="C39" s="30" t="s">
        <v>56</v>
      </c>
      <c r="D39" s="30">
        <f>SUM(D6:D37)</f>
        <v>1739329000</v>
      </c>
      <c r="E39" s="30">
        <f>SUM(E6:E38)</f>
        <v>501426000</v>
      </c>
      <c r="F39" s="3">
        <f t="shared" si="0"/>
        <v>2240755000</v>
      </c>
      <c r="G39" s="31">
        <f>SUM(G8:G38)</f>
        <v>68574000</v>
      </c>
      <c r="H39" s="31">
        <f>SUM(H8:H38)</f>
        <v>18053826000</v>
      </c>
      <c r="I39" s="30"/>
      <c r="J39" s="30"/>
      <c r="K39" s="30">
        <f>SUM(K7:K38)</f>
        <v>1129034877.5</v>
      </c>
      <c r="L39" s="30">
        <f>SUM(L7:L38)</f>
        <v>2066256959.5</v>
      </c>
      <c r="M39" s="30">
        <f>SUM(M7:M38)</f>
        <v>4130390000</v>
      </c>
      <c r="N39" s="17">
        <f t="shared" si="1"/>
        <v>7325681837</v>
      </c>
      <c r="O39" s="43">
        <f t="shared" si="2"/>
        <v>27688836837</v>
      </c>
    </row>
    <row r="41" spans="4:14" ht="15">
      <c r="D41" s="32"/>
      <c r="E41" s="32"/>
      <c r="H41" s="32"/>
      <c r="N41" s="7"/>
    </row>
    <row r="42" spans="4:8" ht="15">
      <c r="D42" s="32"/>
      <c r="E42" s="7"/>
      <c r="G42" s="32"/>
      <c r="H42" s="32"/>
    </row>
    <row r="43" spans="4:14" ht="15">
      <c r="D43" s="7"/>
      <c r="G43" s="32"/>
      <c r="I43" s="7"/>
      <c r="J43" s="7"/>
      <c r="M43" s="7"/>
      <c r="N43" s="32"/>
    </row>
    <row r="44" spans="7:10" ht="15">
      <c r="G44" s="32"/>
      <c r="I44" s="7"/>
      <c r="J44" s="37"/>
    </row>
    <row r="45" spans="8:11" ht="15">
      <c r="H45" s="7"/>
      <c r="I45" s="7"/>
      <c r="K45" s="7"/>
    </row>
    <row r="46" spans="9:12" ht="15">
      <c r="I46" s="7"/>
      <c r="L46" s="7"/>
    </row>
    <row r="47" ht="15">
      <c r="M47" s="7"/>
    </row>
    <row r="48" spans="8:13" ht="15">
      <c r="H48" s="7"/>
      <c r="M48" s="7"/>
    </row>
    <row r="49" ht="15">
      <c r="H49" s="7"/>
    </row>
    <row r="50" ht="15">
      <c r="H50" s="7"/>
    </row>
  </sheetData>
  <sheetProtection/>
  <mergeCells count="9">
    <mergeCell ref="A1:O1"/>
    <mergeCell ref="A2:O2"/>
    <mergeCell ref="A4:A5"/>
    <mergeCell ref="B4:B5"/>
    <mergeCell ref="C4:C5"/>
    <mergeCell ref="D4:F4"/>
    <mergeCell ref="G4:H4"/>
    <mergeCell ref="I4:N4"/>
    <mergeCell ref="O4:O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="91" zoomScaleNormal="91" zoomScalePageLayoutView="0" workbookViewId="0" topLeftCell="A22">
      <selection activeCell="O40" sqref="A1:O40"/>
    </sheetView>
  </sheetViews>
  <sheetFormatPr defaultColWidth="9.140625" defaultRowHeight="15"/>
  <cols>
    <col min="1" max="1" width="4.7109375" style="1" customWidth="1"/>
    <col min="2" max="2" width="5.140625" style="1" customWidth="1"/>
    <col min="3" max="3" width="14.140625" style="1" customWidth="1"/>
    <col min="4" max="4" width="12.8515625" style="83" customWidth="1"/>
    <col min="5" max="5" width="13.28125" style="1" customWidth="1"/>
    <col min="6" max="6" width="11.7109375" style="32" customWidth="1"/>
    <col min="7" max="7" width="12.140625" style="1" customWidth="1"/>
    <col min="8" max="8" width="12.28125" style="1" customWidth="1"/>
    <col min="9" max="9" width="15.140625" style="1" customWidth="1"/>
    <col min="10" max="10" width="8.00390625" style="1" customWidth="1"/>
    <col min="11" max="11" width="14.421875" style="1" customWidth="1"/>
    <col min="12" max="12" width="12.00390625" style="1" bestFit="1" customWidth="1"/>
    <col min="13" max="13" width="11.140625" style="1" customWidth="1"/>
    <col min="14" max="14" width="11.7109375" style="1" customWidth="1"/>
    <col min="15" max="15" width="12.8515625" style="1" bestFit="1" customWidth="1"/>
    <col min="16" max="16" width="20.00390625" style="1" customWidth="1"/>
    <col min="17" max="16384" width="9.140625" style="1" customWidth="1"/>
  </cols>
  <sheetData>
    <row r="1" spans="1:15" ht="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5">
      <c r="A2" s="124" t="s">
        <v>76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">
      <c r="A3" s="124" t="s">
        <v>2</v>
      </c>
      <c r="B3" s="125" t="s">
        <v>3</v>
      </c>
      <c r="C3" s="124" t="s">
        <v>4</v>
      </c>
      <c r="D3" s="124" t="s">
        <v>5</v>
      </c>
      <c r="E3" s="124"/>
      <c r="F3" s="124"/>
      <c r="G3" s="126" t="s">
        <v>6</v>
      </c>
      <c r="H3" s="126"/>
      <c r="I3" s="127" t="s">
        <v>7</v>
      </c>
      <c r="J3" s="127"/>
      <c r="K3" s="127"/>
      <c r="L3" s="127"/>
      <c r="M3" s="127"/>
      <c r="N3" s="127"/>
      <c r="O3" s="124" t="s">
        <v>8</v>
      </c>
    </row>
    <row r="4" spans="1:17" ht="27.75" customHeight="1">
      <c r="A4" s="124"/>
      <c r="B4" s="125"/>
      <c r="C4" s="124"/>
      <c r="D4" s="2" t="s">
        <v>9</v>
      </c>
      <c r="E4" s="2" t="s">
        <v>10</v>
      </c>
      <c r="F4" s="3" t="s">
        <v>11</v>
      </c>
      <c r="G4" s="3" t="s">
        <v>12</v>
      </c>
      <c r="H4" s="3" t="s">
        <v>13</v>
      </c>
      <c r="I4" s="4" t="s">
        <v>14</v>
      </c>
      <c r="J4" s="5" t="s">
        <v>15</v>
      </c>
      <c r="K4" s="5" t="s">
        <v>16</v>
      </c>
      <c r="L4" s="2" t="s">
        <v>17</v>
      </c>
      <c r="M4" s="2" t="s">
        <v>18</v>
      </c>
      <c r="N4" s="4" t="s">
        <v>19</v>
      </c>
      <c r="O4" s="124"/>
      <c r="P4" s="37"/>
      <c r="Q4" s="7"/>
    </row>
    <row r="5" spans="1:17" ht="27.75" customHeight="1">
      <c r="A5" s="41"/>
      <c r="B5" s="42"/>
      <c r="C5" s="11" t="s">
        <v>74</v>
      </c>
      <c r="D5" s="12">
        <v>27941333</v>
      </c>
      <c r="E5" s="14">
        <v>54000000</v>
      </c>
      <c r="F5" s="3">
        <f>SUM(D5:E5)</f>
        <v>81941333</v>
      </c>
      <c r="G5" s="3">
        <v>21942000</v>
      </c>
      <c r="H5" s="18">
        <v>2040566857</v>
      </c>
      <c r="I5" s="4"/>
      <c r="J5" s="5"/>
      <c r="K5" s="5"/>
      <c r="L5" s="2"/>
      <c r="M5" s="2"/>
      <c r="N5" s="17">
        <f>K5+L5+M5</f>
        <v>0</v>
      </c>
      <c r="O5" s="43">
        <f>F5+G5+H5+N5</f>
        <v>2144450190</v>
      </c>
      <c r="P5" s="37"/>
      <c r="Q5" s="7"/>
    </row>
    <row r="6" spans="1:16" ht="14.25" customHeight="1">
      <c r="A6" s="9">
        <v>1</v>
      </c>
      <c r="B6" s="10">
        <v>5000</v>
      </c>
      <c r="C6" s="86" t="s">
        <v>75</v>
      </c>
      <c r="D6" s="25">
        <v>0</v>
      </c>
      <c r="E6" s="12">
        <v>280057734</v>
      </c>
      <c r="F6" s="3">
        <f aca="true" t="shared" si="0" ref="F6:F39">SUM(D6:E6)</f>
        <v>280057734</v>
      </c>
      <c r="G6" s="14"/>
      <c r="H6" s="12"/>
      <c r="I6" s="11" t="s">
        <v>21</v>
      </c>
      <c r="J6" s="15">
        <v>3218</v>
      </c>
      <c r="K6" s="16"/>
      <c r="L6" s="14"/>
      <c r="M6" s="14"/>
      <c r="N6" s="17">
        <f aca="true" t="shared" si="1" ref="N6:N11">K6+L6+M6</f>
        <v>0</v>
      </c>
      <c r="O6" s="43">
        <f aca="true" t="shared" si="2" ref="O6:O39">F6+G6+H6+N6</f>
        <v>280057734</v>
      </c>
      <c r="P6" s="32"/>
    </row>
    <row r="7" spans="1:19" ht="14.25" customHeight="1">
      <c r="A7" s="9"/>
      <c r="B7" s="10">
        <v>5004</v>
      </c>
      <c r="C7" s="11" t="s">
        <v>66</v>
      </c>
      <c r="D7" s="14">
        <v>10916667</v>
      </c>
      <c r="E7" s="14">
        <v>20000000</v>
      </c>
      <c r="F7" s="3">
        <f t="shared" si="0"/>
        <v>30916667</v>
      </c>
      <c r="G7" s="14"/>
      <c r="H7" s="86"/>
      <c r="I7" s="19" t="s">
        <v>73</v>
      </c>
      <c r="J7" s="20"/>
      <c r="K7" s="20"/>
      <c r="L7" s="14">
        <v>134763300</v>
      </c>
      <c r="M7" s="14"/>
      <c r="N7" s="17">
        <f t="shared" si="1"/>
        <v>134763300</v>
      </c>
      <c r="O7" s="43">
        <f t="shared" si="2"/>
        <v>165679967</v>
      </c>
      <c r="P7" s="8"/>
      <c r="Q7" s="6"/>
      <c r="S7" s="7"/>
    </row>
    <row r="8" spans="1:19" ht="15" customHeight="1">
      <c r="A8" s="9">
        <v>2</v>
      </c>
      <c r="B8" s="10">
        <v>5005</v>
      </c>
      <c r="C8" s="11" t="s">
        <v>23</v>
      </c>
      <c r="D8" s="14">
        <v>16000000</v>
      </c>
      <c r="E8" s="14">
        <v>20000000</v>
      </c>
      <c r="F8" s="3">
        <f t="shared" si="0"/>
        <v>36000000</v>
      </c>
      <c r="G8" s="3"/>
      <c r="H8" s="3"/>
      <c r="I8" s="11" t="s">
        <v>24</v>
      </c>
      <c r="J8" s="15">
        <v>6277</v>
      </c>
      <c r="K8" s="21">
        <v>0</v>
      </c>
      <c r="L8" s="12">
        <v>1212869700</v>
      </c>
      <c r="M8" s="14"/>
      <c r="N8" s="17">
        <f t="shared" si="1"/>
        <v>1212869700</v>
      </c>
      <c r="O8" s="43">
        <f t="shared" si="2"/>
        <v>1248869700</v>
      </c>
      <c r="P8" s="7"/>
      <c r="Q8" s="7"/>
      <c r="S8" s="7"/>
    </row>
    <row r="9" spans="1:15" ht="15">
      <c r="A9" s="9"/>
      <c r="B9" s="10"/>
      <c r="C9" s="11"/>
      <c r="D9" s="14"/>
      <c r="E9" s="14"/>
      <c r="F9" s="3">
        <f t="shared" si="0"/>
        <v>0</v>
      </c>
      <c r="G9" s="3"/>
      <c r="H9" s="3"/>
      <c r="I9" s="11" t="s">
        <v>64</v>
      </c>
      <c r="J9" s="15">
        <v>3218</v>
      </c>
      <c r="K9" s="22">
        <v>199000000</v>
      </c>
      <c r="L9" s="14"/>
      <c r="M9" s="14"/>
      <c r="N9" s="17">
        <f t="shared" si="1"/>
        <v>199000000</v>
      </c>
      <c r="O9" s="43">
        <f t="shared" si="2"/>
        <v>199000000</v>
      </c>
    </row>
    <row r="10" spans="1:19" ht="12.75" customHeight="1">
      <c r="A10" s="9"/>
      <c r="B10" s="10"/>
      <c r="C10" s="11"/>
      <c r="D10" s="14"/>
      <c r="E10" s="14"/>
      <c r="F10" s="3">
        <f t="shared" si="0"/>
        <v>0</v>
      </c>
      <c r="G10" s="3"/>
      <c r="H10" s="3"/>
      <c r="I10" s="11" t="s">
        <v>25</v>
      </c>
      <c r="J10" s="15"/>
      <c r="K10" s="16"/>
      <c r="L10" s="14">
        <v>55896000</v>
      </c>
      <c r="M10" s="14"/>
      <c r="N10" s="17">
        <f t="shared" si="1"/>
        <v>55896000</v>
      </c>
      <c r="O10" s="43">
        <f t="shared" si="2"/>
        <v>55896000</v>
      </c>
      <c r="P10" s="37"/>
      <c r="S10" s="7"/>
    </row>
    <row r="11" spans="1:17" ht="13.5" customHeight="1">
      <c r="A11" s="9">
        <v>3</v>
      </c>
      <c r="B11" s="10">
        <v>5000</v>
      </c>
      <c r="C11" s="11" t="s">
        <v>26</v>
      </c>
      <c r="D11" s="14">
        <v>4750000</v>
      </c>
      <c r="E11" s="14">
        <v>3000000</v>
      </c>
      <c r="F11" s="3">
        <f t="shared" si="0"/>
        <v>7750000</v>
      </c>
      <c r="G11" s="3"/>
      <c r="H11" s="3"/>
      <c r="I11" s="11"/>
      <c r="J11" s="15"/>
      <c r="K11" s="15"/>
      <c r="L11" s="14"/>
      <c r="M11" s="14"/>
      <c r="N11" s="17">
        <f t="shared" si="1"/>
        <v>0</v>
      </c>
      <c r="O11" s="43">
        <f t="shared" si="2"/>
        <v>7750000</v>
      </c>
      <c r="P11" s="7"/>
      <c r="Q11" s="32"/>
    </row>
    <row r="12" spans="1:19" ht="13.5" customHeight="1">
      <c r="A12" s="9">
        <v>4</v>
      </c>
      <c r="B12" s="10">
        <v>5003</v>
      </c>
      <c r="C12" s="11" t="s">
        <v>27</v>
      </c>
      <c r="D12" s="14">
        <v>7000000</v>
      </c>
      <c r="E12" s="14">
        <v>7000000</v>
      </c>
      <c r="F12" s="3">
        <f t="shared" si="0"/>
        <v>14000000</v>
      </c>
      <c r="G12" s="3"/>
      <c r="H12" s="3"/>
      <c r="I12" s="11"/>
      <c r="J12" s="15"/>
      <c r="K12" s="15"/>
      <c r="L12" s="14"/>
      <c r="M12" s="14"/>
      <c r="N12" s="17">
        <f>K12+L12+M12</f>
        <v>0</v>
      </c>
      <c r="O12" s="43">
        <f t="shared" si="2"/>
        <v>14000000</v>
      </c>
      <c r="P12" s="7"/>
      <c r="S12" s="6"/>
    </row>
    <row r="13" spans="1:17" ht="15.75" customHeight="1">
      <c r="A13" s="9">
        <v>5</v>
      </c>
      <c r="B13" s="10">
        <v>5000</v>
      </c>
      <c r="C13" s="11" t="s">
        <v>58</v>
      </c>
      <c r="D13" s="14">
        <v>16000000</v>
      </c>
      <c r="E13" s="12">
        <v>30000000</v>
      </c>
      <c r="F13" s="3">
        <f t="shared" si="0"/>
        <v>46000000</v>
      </c>
      <c r="G13" s="3"/>
      <c r="H13" s="3"/>
      <c r="I13" s="11" t="s">
        <v>63</v>
      </c>
      <c r="J13" s="15"/>
      <c r="K13" s="22">
        <v>270000000</v>
      </c>
      <c r="L13" s="23">
        <v>0</v>
      </c>
      <c r="M13" s="14">
        <v>0</v>
      </c>
      <c r="N13" s="17">
        <f aca="true" t="shared" si="3" ref="N13:N39">K13+L13+M13</f>
        <v>270000000</v>
      </c>
      <c r="O13" s="43">
        <f t="shared" si="2"/>
        <v>316000000</v>
      </c>
      <c r="P13" s="7"/>
      <c r="Q13" s="7"/>
    </row>
    <row r="14" spans="1:17" ht="12.75" customHeight="1">
      <c r="A14" s="9"/>
      <c r="B14" s="10"/>
      <c r="C14" s="11"/>
      <c r="D14" s="12"/>
      <c r="E14" s="12"/>
      <c r="F14" s="3">
        <f t="shared" si="0"/>
        <v>0</v>
      </c>
      <c r="G14" s="3"/>
      <c r="H14" s="3"/>
      <c r="I14" s="11"/>
      <c r="J14" s="15" t="s">
        <v>62</v>
      </c>
      <c r="K14" s="22">
        <v>10000000</v>
      </c>
      <c r="L14" s="23"/>
      <c r="M14" s="14"/>
      <c r="N14" s="17">
        <f t="shared" si="3"/>
        <v>10000000</v>
      </c>
      <c r="O14" s="43">
        <f t="shared" si="2"/>
        <v>10000000</v>
      </c>
      <c r="P14" s="7"/>
      <c r="Q14" s="7"/>
    </row>
    <row r="15" spans="1:17" ht="15">
      <c r="A15" s="9"/>
      <c r="B15" s="10"/>
      <c r="C15" s="21" t="s">
        <v>29</v>
      </c>
      <c r="D15" s="24">
        <v>3550000</v>
      </c>
      <c r="E15" s="25">
        <v>5000000</v>
      </c>
      <c r="F15" s="3">
        <f t="shared" si="0"/>
        <v>8550000</v>
      </c>
      <c r="G15" s="3"/>
      <c r="H15" s="3"/>
      <c r="I15" s="11"/>
      <c r="J15" s="15"/>
      <c r="K15" s="15"/>
      <c r="L15" s="14"/>
      <c r="M15" s="14"/>
      <c r="N15" s="17">
        <f t="shared" si="3"/>
        <v>0</v>
      </c>
      <c r="O15" s="43">
        <f t="shared" si="2"/>
        <v>8550000</v>
      </c>
      <c r="Q15" s="7"/>
    </row>
    <row r="16" spans="1:16" ht="15">
      <c r="A16" s="9"/>
      <c r="B16" s="10"/>
      <c r="C16" s="11" t="s">
        <v>30</v>
      </c>
      <c r="D16" s="14">
        <v>5000000</v>
      </c>
      <c r="E16" s="14">
        <v>0</v>
      </c>
      <c r="F16" s="3">
        <f t="shared" si="0"/>
        <v>5000000</v>
      </c>
      <c r="G16" s="3"/>
      <c r="H16" s="3"/>
      <c r="I16" s="11" t="s">
        <v>21</v>
      </c>
      <c r="J16" s="15">
        <v>3218</v>
      </c>
      <c r="K16" s="26">
        <v>0</v>
      </c>
      <c r="L16" s="14"/>
      <c r="M16" s="14"/>
      <c r="N16" s="17">
        <f t="shared" si="3"/>
        <v>0</v>
      </c>
      <c r="O16" s="43">
        <f t="shared" si="2"/>
        <v>5000000</v>
      </c>
      <c r="P16" s="32"/>
    </row>
    <row r="17" spans="1:17" ht="15" customHeight="1">
      <c r="A17" s="9"/>
      <c r="B17" s="10"/>
      <c r="C17" s="11" t="s">
        <v>31</v>
      </c>
      <c r="D17" s="14">
        <v>7000000</v>
      </c>
      <c r="E17" s="14">
        <v>6000000</v>
      </c>
      <c r="F17" s="3">
        <f t="shared" si="0"/>
        <v>13000000</v>
      </c>
      <c r="G17" s="3"/>
      <c r="H17" s="3"/>
      <c r="I17" s="11"/>
      <c r="J17" s="15"/>
      <c r="K17" s="15"/>
      <c r="L17" s="14"/>
      <c r="M17" s="14"/>
      <c r="N17" s="17">
        <f t="shared" si="3"/>
        <v>0</v>
      </c>
      <c r="O17" s="43">
        <f t="shared" si="2"/>
        <v>13000000</v>
      </c>
      <c r="Q17" s="7"/>
    </row>
    <row r="18" spans="1:16" ht="15">
      <c r="A18" s="9"/>
      <c r="B18" s="10"/>
      <c r="C18" s="11" t="s">
        <v>32</v>
      </c>
      <c r="D18" s="14">
        <v>2000000</v>
      </c>
      <c r="E18" s="14">
        <v>2000000</v>
      </c>
      <c r="F18" s="3">
        <f t="shared" si="0"/>
        <v>4000000</v>
      </c>
      <c r="G18" s="3"/>
      <c r="H18" s="3"/>
      <c r="I18" s="11"/>
      <c r="J18" s="15"/>
      <c r="K18" s="15"/>
      <c r="L18" s="14"/>
      <c r="M18" s="14"/>
      <c r="N18" s="17">
        <f t="shared" si="3"/>
        <v>0</v>
      </c>
      <c r="O18" s="43">
        <f t="shared" si="2"/>
        <v>4000000</v>
      </c>
      <c r="P18" s="7"/>
    </row>
    <row r="19" spans="1:17" ht="25.5" customHeight="1">
      <c r="A19" s="9">
        <v>6</v>
      </c>
      <c r="B19" s="10">
        <v>5005</v>
      </c>
      <c r="C19" s="11" t="s">
        <v>33</v>
      </c>
      <c r="D19" s="14">
        <v>6431000</v>
      </c>
      <c r="E19" s="14">
        <v>5000000</v>
      </c>
      <c r="F19" s="3">
        <f t="shared" si="0"/>
        <v>11431000</v>
      </c>
      <c r="G19" s="3"/>
      <c r="H19" s="3"/>
      <c r="I19" s="11"/>
      <c r="J19" s="15" t="s">
        <v>61</v>
      </c>
      <c r="K19" s="22">
        <v>15000000</v>
      </c>
      <c r="L19" s="14"/>
      <c r="M19" s="14"/>
      <c r="N19" s="17">
        <f t="shared" si="3"/>
        <v>15000000</v>
      </c>
      <c r="O19" s="43">
        <f t="shared" si="2"/>
        <v>26431000</v>
      </c>
      <c r="Q19" s="7"/>
    </row>
    <row r="20" spans="1:16" ht="24" customHeight="1">
      <c r="A20" s="9">
        <v>7</v>
      </c>
      <c r="B20" s="10">
        <v>5005</v>
      </c>
      <c r="C20" s="11" t="s">
        <v>34</v>
      </c>
      <c r="D20" s="14">
        <v>5000000</v>
      </c>
      <c r="E20" s="14">
        <v>5000000</v>
      </c>
      <c r="F20" s="3">
        <f t="shared" si="0"/>
        <v>10000000</v>
      </c>
      <c r="G20" s="3"/>
      <c r="H20" s="3"/>
      <c r="I20" s="11" t="s">
        <v>21</v>
      </c>
      <c r="J20" s="15">
        <v>3218</v>
      </c>
      <c r="K20" s="22">
        <v>0</v>
      </c>
      <c r="L20" s="14"/>
      <c r="M20" s="14"/>
      <c r="N20" s="17">
        <f t="shared" si="3"/>
        <v>0</v>
      </c>
      <c r="O20" s="43">
        <f t="shared" si="2"/>
        <v>10000000</v>
      </c>
      <c r="P20" s="7"/>
    </row>
    <row r="21" spans="1:15" ht="15" customHeight="1">
      <c r="A21" s="9">
        <v>8</v>
      </c>
      <c r="B21" s="10">
        <v>5006</v>
      </c>
      <c r="C21" s="11" t="s">
        <v>35</v>
      </c>
      <c r="D21" s="14">
        <v>0</v>
      </c>
      <c r="E21" s="14">
        <v>5000000</v>
      </c>
      <c r="F21" s="3">
        <f t="shared" si="0"/>
        <v>5000000</v>
      </c>
      <c r="G21" s="3"/>
      <c r="H21" s="3"/>
      <c r="I21" s="11"/>
      <c r="J21" s="15"/>
      <c r="K21" s="15"/>
      <c r="L21" s="14"/>
      <c r="M21" s="14"/>
      <c r="N21" s="17">
        <f t="shared" si="3"/>
        <v>0</v>
      </c>
      <c r="O21" s="43">
        <f t="shared" si="2"/>
        <v>5000000</v>
      </c>
    </row>
    <row r="22" spans="1:16" ht="24.75" customHeight="1">
      <c r="A22" s="9">
        <v>9</v>
      </c>
      <c r="B22" s="10">
        <v>5009</v>
      </c>
      <c r="C22" s="11" t="s">
        <v>36</v>
      </c>
      <c r="D22" s="14">
        <v>7000000</v>
      </c>
      <c r="E22" s="40">
        <v>10000000</v>
      </c>
      <c r="F22" s="3">
        <f t="shared" si="0"/>
        <v>17000000</v>
      </c>
      <c r="G22" s="3"/>
      <c r="H22" s="3"/>
      <c r="I22" s="11" t="s">
        <v>21</v>
      </c>
      <c r="J22" s="15" t="s">
        <v>65</v>
      </c>
      <c r="K22" s="14">
        <v>20000000</v>
      </c>
      <c r="L22" s="27"/>
      <c r="M22" s="14">
        <v>0</v>
      </c>
      <c r="N22" s="17">
        <f t="shared" si="3"/>
        <v>20000000</v>
      </c>
      <c r="O22" s="43">
        <f t="shared" si="2"/>
        <v>37000000</v>
      </c>
      <c r="P22" s="32"/>
    </row>
    <row r="23" spans="1:15" ht="15.75" customHeight="1">
      <c r="A23" s="9">
        <v>10</v>
      </c>
      <c r="B23" s="10">
        <v>5022</v>
      </c>
      <c r="C23" s="11" t="s">
        <v>37</v>
      </c>
      <c r="D23" s="14">
        <v>6000000</v>
      </c>
      <c r="E23" s="14">
        <v>7000000</v>
      </c>
      <c r="F23" s="3">
        <f t="shared" si="0"/>
        <v>13000000</v>
      </c>
      <c r="G23" s="3">
        <v>15384000</v>
      </c>
      <c r="H23" s="3"/>
      <c r="I23" s="11" t="s">
        <v>38</v>
      </c>
      <c r="J23" s="15">
        <v>4828</v>
      </c>
      <c r="K23" s="22"/>
      <c r="L23" s="14"/>
      <c r="M23" s="14"/>
      <c r="N23" s="17">
        <f t="shared" si="3"/>
        <v>0</v>
      </c>
      <c r="O23" s="43">
        <f t="shared" si="2"/>
        <v>28384000</v>
      </c>
    </row>
    <row r="24" spans="1:16" ht="25.5" customHeight="1">
      <c r="A24" s="9">
        <v>11</v>
      </c>
      <c r="B24" s="10">
        <v>5027</v>
      </c>
      <c r="C24" s="11" t="s">
        <v>39</v>
      </c>
      <c r="D24" s="14">
        <v>7000000</v>
      </c>
      <c r="E24" s="14">
        <v>7000000</v>
      </c>
      <c r="F24" s="3">
        <f t="shared" si="0"/>
        <v>14000000</v>
      </c>
      <c r="G24" s="3"/>
      <c r="H24" s="3"/>
      <c r="I24" s="11" t="s">
        <v>40</v>
      </c>
      <c r="J24" s="15">
        <v>5492</v>
      </c>
      <c r="K24" s="21">
        <v>0</v>
      </c>
      <c r="L24" s="27"/>
      <c r="M24" s="26">
        <v>0</v>
      </c>
      <c r="N24" s="17">
        <f t="shared" si="3"/>
        <v>0</v>
      </c>
      <c r="O24" s="43">
        <f t="shared" si="2"/>
        <v>14000000</v>
      </c>
      <c r="P24" s="32"/>
    </row>
    <row r="25" spans="1:15" ht="23.25" customHeight="1">
      <c r="A25" s="9"/>
      <c r="B25" s="10"/>
      <c r="C25" s="11"/>
      <c r="D25" s="14">
        <v>0</v>
      </c>
      <c r="E25" s="14">
        <v>0</v>
      </c>
      <c r="F25" s="3">
        <f t="shared" si="0"/>
        <v>0</v>
      </c>
      <c r="G25" s="3"/>
      <c r="H25" s="3"/>
      <c r="I25" s="11" t="s">
        <v>78</v>
      </c>
      <c r="J25" s="15">
        <v>3218</v>
      </c>
      <c r="K25" s="36">
        <v>135000000</v>
      </c>
      <c r="L25" s="14"/>
      <c r="M25" s="14">
        <v>2200000000</v>
      </c>
      <c r="N25" s="17">
        <f t="shared" si="3"/>
        <v>2335000000</v>
      </c>
      <c r="O25" s="43">
        <f t="shared" si="2"/>
        <v>2335000000</v>
      </c>
    </row>
    <row r="26" spans="1:15" ht="15">
      <c r="A26" s="9">
        <v>12</v>
      </c>
      <c r="B26" s="10">
        <v>5033</v>
      </c>
      <c r="C26" s="11" t="s">
        <v>41</v>
      </c>
      <c r="D26" s="14">
        <v>10049142</v>
      </c>
      <c r="E26" s="14">
        <v>15368266</v>
      </c>
      <c r="F26" s="3">
        <f t="shared" si="0"/>
        <v>25417408</v>
      </c>
      <c r="G26" s="3"/>
      <c r="H26" s="28">
        <v>533890500</v>
      </c>
      <c r="I26" s="27" t="s">
        <v>21</v>
      </c>
      <c r="J26" s="27"/>
      <c r="K26" s="25">
        <v>50000000</v>
      </c>
      <c r="L26" s="14"/>
      <c r="M26" s="14"/>
      <c r="N26" s="17">
        <f t="shared" si="3"/>
        <v>50000000</v>
      </c>
      <c r="O26" s="43">
        <f t="shared" si="2"/>
        <v>609307908</v>
      </c>
    </row>
    <row r="27" spans="1:15" ht="15">
      <c r="A27" s="9"/>
      <c r="B27" s="10">
        <v>5034</v>
      </c>
      <c r="C27" s="11" t="s">
        <v>42</v>
      </c>
      <c r="D27" s="14">
        <v>7536858</v>
      </c>
      <c r="E27" s="12">
        <v>10000000</v>
      </c>
      <c r="F27" s="3">
        <f t="shared" si="0"/>
        <v>17536858</v>
      </c>
      <c r="G27" s="3"/>
      <c r="H27" s="28">
        <v>723316000</v>
      </c>
      <c r="I27" s="11" t="s">
        <v>21</v>
      </c>
      <c r="J27" s="15">
        <v>3218</v>
      </c>
      <c r="K27" s="22">
        <v>30000000</v>
      </c>
      <c r="L27" s="14"/>
      <c r="M27" s="14"/>
      <c r="N27" s="17">
        <f t="shared" si="3"/>
        <v>30000000</v>
      </c>
      <c r="O27" s="43">
        <f t="shared" si="2"/>
        <v>770852858</v>
      </c>
    </row>
    <row r="28" spans="1:15" ht="12.75" customHeight="1">
      <c r="A28" s="9"/>
      <c r="B28" s="10"/>
      <c r="C28" s="11"/>
      <c r="D28" s="14"/>
      <c r="E28" s="12"/>
      <c r="F28" s="3">
        <f t="shared" si="0"/>
        <v>0</v>
      </c>
      <c r="G28" s="3"/>
      <c r="H28" s="28"/>
      <c r="I28" s="11" t="s">
        <v>70</v>
      </c>
      <c r="J28" s="15"/>
      <c r="K28" s="22">
        <v>76087000</v>
      </c>
      <c r="L28" s="14"/>
      <c r="M28" s="14"/>
      <c r="N28" s="17">
        <f t="shared" si="3"/>
        <v>76087000</v>
      </c>
      <c r="O28" s="43">
        <f t="shared" si="2"/>
        <v>76087000</v>
      </c>
    </row>
    <row r="29" spans="1:15" ht="15">
      <c r="A29" s="9">
        <v>13</v>
      </c>
      <c r="B29" s="10">
        <v>5017</v>
      </c>
      <c r="C29" s="11" t="s">
        <v>44</v>
      </c>
      <c r="D29" s="14">
        <v>7910000</v>
      </c>
      <c r="E29" s="14">
        <v>0</v>
      </c>
      <c r="F29" s="3">
        <f t="shared" si="0"/>
        <v>7910000</v>
      </c>
      <c r="G29" s="3"/>
      <c r="H29" s="18">
        <v>194967000</v>
      </c>
      <c r="I29" s="19" t="s">
        <v>45</v>
      </c>
      <c r="J29" s="15">
        <v>3280</v>
      </c>
      <c r="K29" s="22"/>
      <c r="L29" s="14"/>
      <c r="M29" s="14">
        <v>1231031000</v>
      </c>
      <c r="N29" s="17">
        <f t="shared" si="3"/>
        <v>1231031000</v>
      </c>
      <c r="O29" s="43">
        <f t="shared" si="2"/>
        <v>1433908000</v>
      </c>
    </row>
    <row r="30" spans="1:15" ht="14.25" customHeight="1">
      <c r="A30" s="9">
        <v>14</v>
      </c>
      <c r="B30" s="10">
        <v>5014</v>
      </c>
      <c r="C30" s="11" t="s">
        <v>67</v>
      </c>
      <c r="D30" s="14">
        <v>10108000</v>
      </c>
      <c r="E30" s="14">
        <v>0</v>
      </c>
      <c r="F30" s="3">
        <f t="shared" si="0"/>
        <v>10108000</v>
      </c>
      <c r="G30" s="3"/>
      <c r="H30" s="18">
        <v>171100000</v>
      </c>
      <c r="I30" s="19" t="s">
        <v>47</v>
      </c>
      <c r="J30" s="15">
        <v>4101</v>
      </c>
      <c r="K30" s="27"/>
      <c r="L30" s="14">
        <v>1221919100</v>
      </c>
      <c r="M30" s="14"/>
      <c r="N30" s="17">
        <f t="shared" si="3"/>
        <v>1221919100</v>
      </c>
      <c r="O30" s="43">
        <f t="shared" si="2"/>
        <v>1403127100</v>
      </c>
    </row>
    <row r="31" spans="1:15" ht="25.5">
      <c r="A31" s="9"/>
      <c r="B31" s="10">
        <v>5006</v>
      </c>
      <c r="C31" s="11" t="s">
        <v>48</v>
      </c>
      <c r="D31" s="25">
        <v>13000000</v>
      </c>
      <c r="E31" s="14"/>
      <c r="F31" s="3">
        <f t="shared" si="0"/>
        <v>13000000</v>
      </c>
      <c r="G31" s="3"/>
      <c r="H31" s="14">
        <v>109673000</v>
      </c>
      <c r="I31" s="19"/>
      <c r="J31" s="15"/>
      <c r="K31" s="49">
        <v>30545000</v>
      </c>
      <c r="L31" s="14"/>
      <c r="M31" s="14"/>
      <c r="N31" s="17">
        <f t="shared" si="3"/>
        <v>30545000</v>
      </c>
      <c r="O31" s="43">
        <f t="shared" si="2"/>
        <v>153218000</v>
      </c>
    </row>
    <row r="32" spans="1:15" ht="16.5" customHeight="1">
      <c r="A32" s="9"/>
      <c r="B32" s="10">
        <v>5007</v>
      </c>
      <c r="C32" s="11" t="s">
        <v>49</v>
      </c>
      <c r="D32" s="14">
        <v>850998000</v>
      </c>
      <c r="E32" s="14">
        <v>0</v>
      </c>
      <c r="F32" s="3">
        <f t="shared" si="0"/>
        <v>850998000</v>
      </c>
      <c r="G32" s="3"/>
      <c r="H32" s="90">
        <v>8772269264</v>
      </c>
      <c r="I32" s="11" t="s">
        <v>21</v>
      </c>
      <c r="J32" s="15">
        <v>3218</v>
      </c>
      <c r="K32" s="38">
        <v>40000000</v>
      </c>
      <c r="L32" s="14"/>
      <c r="M32" s="14">
        <v>0</v>
      </c>
      <c r="N32" s="17">
        <f t="shared" si="3"/>
        <v>40000000</v>
      </c>
      <c r="O32" s="43">
        <f t="shared" si="2"/>
        <v>9663267264</v>
      </c>
    </row>
    <row r="33" spans="1:15" ht="15" customHeight="1">
      <c r="A33" s="9"/>
      <c r="B33" s="10"/>
      <c r="C33" s="11"/>
      <c r="D33" s="14"/>
      <c r="E33" s="14"/>
      <c r="F33" s="3"/>
      <c r="G33" s="3"/>
      <c r="H33" s="90"/>
      <c r="I33" s="11"/>
      <c r="J33" s="15">
        <v>4311</v>
      </c>
      <c r="K33" s="38"/>
      <c r="L33" s="14"/>
      <c r="M33" s="14">
        <v>685626537</v>
      </c>
      <c r="N33" s="17">
        <f t="shared" si="3"/>
        <v>685626537</v>
      </c>
      <c r="O33" s="43">
        <f t="shared" si="2"/>
        <v>685626537</v>
      </c>
    </row>
    <row r="34" spans="1:15" ht="24.75" customHeight="1">
      <c r="A34" s="9">
        <v>15</v>
      </c>
      <c r="B34" s="10">
        <v>5008</v>
      </c>
      <c r="C34" s="11" t="s">
        <v>50</v>
      </c>
      <c r="D34" s="14">
        <v>735817000</v>
      </c>
      <c r="E34" s="12">
        <v>0</v>
      </c>
      <c r="F34" s="3">
        <f t="shared" si="0"/>
        <v>735817000</v>
      </c>
      <c r="G34" s="3"/>
      <c r="H34" s="18">
        <v>4627128427</v>
      </c>
      <c r="I34" s="19" t="s">
        <v>51</v>
      </c>
      <c r="J34" s="15">
        <v>4390</v>
      </c>
      <c r="K34" s="27"/>
      <c r="L34" s="14"/>
      <c r="M34" s="12">
        <v>508000000</v>
      </c>
      <c r="N34" s="17">
        <f t="shared" si="3"/>
        <v>508000000</v>
      </c>
      <c r="O34" s="43">
        <f t="shared" si="2"/>
        <v>5870945427</v>
      </c>
    </row>
    <row r="35" spans="1:15" ht="15">
      <c r="A35" s="9">
        <v>16</v>
      </c>
      <c r="B35" s="10">
        <v>5010</v>
      </c>
      <c r="C35" s="11" t="s">
        <v>68</v>
      </c>
      <c r="D35" s="14">
        <v>146619000</v>
      </c>
      <c r="E35" s="14"/>
      <c r="F35" s="3">
        <f t="shared" si="0"/>
        <v>146619000</v>
      </c>
      <c r="G35" s="3"/>
      <c r="H35" s="33">
        <v>4133280818</v>
      </c>
      <c r="I35" s="19" t="s">
        <v>53</v>
      </c>
      <c r="J35" s="15">
        <v>5407</v>
      </c>
      <c r="K35" s="15"/>
      <c r="L35" s="14"/>
      <c r="M35" s="14">
        <v>587531000</v>
      </c>
      <c r="N35" s="17">
        <f t="shared" si="3"/>
        <v>587531000</v>
      </c>
      <c r="O35" s="43">
        <f t="shared" si="2"/>
        <v>4867430818</v>
      </c>
    </row>
    <row r="36" spans="1:15" ht="15">
      <c r="A36" s="9"/>
      <c r="B36" s="10"/>
      <c r="C36" s="11"/>
      <c r="D36" s="14"/>
      <c r="E36" s="14"/>
      <c r="F36" s="3">
        <f t="shared" si="0"/>
        <v>0</v>
      </c>
      <c r="G36" s="3"/>
      <c r="H36" s="33"/>
      <c r="I36" s="19" t="s">
        <v>60</v>
      </c>
      <c r="J36" s="15"/>
      <c r="K36" s="22">
        <v>26000000</v>
      </c>
      <c r="L36" s="14"/>
      <c r="M36" s="14"/>
      <c r="N36" s="17">
        <f t="shared" si="3"/>
        <v>26000000</v>
      </c>
      <c r="O36" s="43">
        <f t="shared" si="2"/>
        <v>26000000</v>
      </c>
    </row>
    <row r="37" spans="1:15" ht="13.5" customHeight="1">
      <c r="A37" s="9"/>
      <c r="B37" s="10">
        <v>5036</v>
      </c>
      <c r="C37" s="11" t="s">
        <v>54</v>
      </c>
      <c r="D37" s="14">
        <v>7000000</v>
      </c>
      <c r="E37" s="14">
        <v>10000000</v>
      </c>
      <c r="F37" s="3">
        <f t="shared" si="0"/>
        <v>17000000</v>
      </c>
      <c r="G37" s="3"/>
      <c r="H37" s="3"/>
      <c r="I37" s="11" t="s">
        <v>77</v>
      </c>
      <c r="J37" s="15">
        <v>3218</v>
      </c>
      <c r="K37" s="22">
        <v>9616000</v>
      </c>
      <c r="L37" s="14"/>
      <c r="M37" s="21">
        <v>0</v>
      </c>
      <c r="N37" s="17">
        <f t="shared" si="3"/>
        <v>9616000</v>
      </c>
      <c r="O37" s="43">
        <f t="shared" si="2"/>
        <v>26616000</v>
      </c>
    </row>
    <row r="38" spans="1:15" ht="15.75" customHeight="1">
      <c r="A38" s="9">
        <v>17</v>
      </c>
      <c r="B38" s="10"/>
      <c r="C38" s="11" t="s">
        <v>55</v>
      </c>
      <c r="D38" s="25"/>
      <c r="E38" s="29"/>
      <c r="F38" s="3">
        <f t="shared" si="0"/>
        <v>0</v>
      </c>
      <c r="G38" s="3"/>
      <c r="H38" s="3"/>
      <c r="I38" s="11" t="s">
        <v>55</v>
      </c>
      <c r="J38" s="15">
        <v>5410</v>
      </c>
      <c r="K38" s="86">
        <v>409477443</v>
      </c>
      <c r="L38" s="14">
        <v>286291000</v>
      </c>
      <c r="M38" s="14"/>
      <c r="N38" s="17">
        <f t="shared" si="3"/>
        <v>695768443</v>
      </c>
      <c r="O38" s="43">
        <f t="shared" si="2"/>
        <v>695768443</v>
      </c>
    </row>
    <row r="39" spans="1:16" s="87" customFormat="1" ht="31.5" customHeight="1">
      <c r="A39" s="85">
        <v>18</v>
      </c>
      <c r="B39" s="85"/>
      <c r="C39" s="85"/>
      <c r="D39" s="85"/>
      <c r="E39" s="85"/>
      <c r="F39" s="3">
        <f t="shared" si="0"/>
        <v>0</v>
      </c>
      <c r="G39" s="85"/>
      <c r="H39" s="85"/>
      <c r="I39" s="88" t="s">
        <v>121</v>
      </c>
      <c r="J39" s="85"/>
      <c r="K39" s="89">
        <v>120000000</v>
      </c>
      <c r="L39" s="85"/>
      <c r="M39" s="85"/>
      <c r="N39" s="17">
        <f t="shared" si="3"/>
        <v>120000000</v>
      </c>
      <c r="O39" s="43">
        <f t="shared" si="2"/>
        <v>120000000</v>
      </c>
      <c r="P39" s="87" t="s">
        <v>120</v>
      </c>
    </row>
    <row r="40" spans="1:15" ht="15">
      <c r="A40" s="30"/>
      <c r="B40" s="30"/>
      <c r="C40" s="30" t="s">
        <v>56</v>
      </c>
      <c r="D40" s="84">
        <f aca="true" t="shared" si="4" ref="D40:I40">SUM(D5:D38)</f>
        <v>1920627000</v>
      </c>
      <c r="E40" s="84">
        <f t="shared" si="4"/>
        <v>501426000</v>
      </c>
      <c r="F40" s="84">
        <f t="shared" si="4"/>
        <v>2422053000</v>
      </c>
      <c r="G40" s="84">
        <f t="shared" si="4"/>
        <v>37326000</v>
      </c>
      <c r="H40" s="84">
        <f t="shared" si="4"/>
        <v>21306191866</v>
      </c>
      <c r="I40" s="84">
        <f t="shared" si="4"/>
        <v>0</v>
      </c>
      <c r="J40" s="84"/>
      <c r="K40" s="84">
        <f>SUM(K5:K39)</f>
        <v>1440725443</v>
      </c>
      <c r="L40" s="84">
        <f>SUM(L5:L39)</f>
        <v>2911739100</v>
      </c>
      <c r="M40" s="84">
        <f>SUM(M5:M39)</f>
        <v>5212188537</v>
      </c>
      <c r="N40" s="84">
        <f>SUM(N5:N39)</f>
        <v>9564653080</v>
      </c>
      <c r="O40" s="84">
        <f>SUM(O5:O39)</f>
        <v>33330223946</v>
      </c>
    </row>
    <row r="42" spans="4:14" ht="15">
      <c r="D42" s="81"/>
      <c r="E42" s="32"/>
      <c r="H42" s="32"/>
      <c r="L42" s="32"/>
      <c r="N42" s="7"/>
    </row>
    <row r="43" spans="4:13" ht="15">
      <c r="D43" s="81"/>
      <c r="E43" s="7"/>
      <c r="G43" s="32"/>
      <c r="H43" s="32"/>
      <c r="M43" s="1">
        <v>409477443</v>
      </c>
    </row>
    <row r="44" spans="4:16" ht="15">
      <c r="D44" s="82"/>
      <c r="G44" s="32"/>
      <c r="I44" s="7"/>
      <c r="J44" s="7"/>
      <c r="M44" s="7"/>
      <c r="N44" s="32"/>
      <c r="P44" s="7">
        <v>8879026543</v>
      </c>
    </row>
    <row r="45" spans="7:16" ht="15">
      <c r="G45" s="32"/>
      <c r="I45" s="7"/>
      <c r="J45" s="37"/>
      <c r="K45" s="79">
        <f>K40+G40+E40</f>
        <v>1979477443</v>
      </c>
      <c r="P45" s="1">
        <v>685626537</v>
      </c>
    </row>
    <row r="46" spans="8:16" ht="15">
      <c r="H46" s="7"/>
      <c r="I46" s="7"/>
      <c r="K46" s="7"/>
      <c r="P46" s="7">
        <f>SUM(P44:P45)</f>
        <v>9564653080</v>
      </c>
    </row>
    <row r="47" spans="9:12" ht="15">
      <c r="I47" s="7"/>
      <c r="L47" s="7"/>
    </row>
    <row r="48" spans="11:13" ht="15">
      <c r="K48" s="7">
        <v>1450000000</v>
      </c>
      <c r="M48" s="7"/>
    </row>
    <row r="49" spans="8:13" ht="15">
      <c r="H49" s="7"/>
      <c r="L49" s="80">
        <f>K40/K48*100</f>
        <v>99.36037537931034</v>
      </c>
      <c r="M49" s="7"/>
    </row>
    <row r="50" spans="8:11" ht="15">
      <c r="H50" s="7"/>
      <c r="K50" s="32">
        <f>K48-K45</f>
        <v>-529477443</v>
      </c>
    </row>
    <row r="51" ht="15">
      <c r="H51" s="7"/>
    </row>
    <row r="52" ht="15">
      <c r="P52" s="91">
        <v>538752000</v>
      </c>
    </row>
    <row r="53" ht="15">
      <c r="P53" s="91">
        <v>23226818866</v>
      </c>
    </row>
    <row r="54" ht="15">
      <c r="P54" s="91">
        <v>9564853080</v>
      </c>
    </row>
  </sheetData>
  <sheetProtection/>
  <mergeCells count="9">
    <mergeCell ref="A1:O1"/>
    <mergeCell ref="A2:O2"/>
    <mergeCell ref="A3:A4"/>
    <mergeCell ref="B3:B4"/>
    <mergeCell ref="C3:C4"/>
    <mergeCell ref="D3:F3"/>
    <mergeCell ref="G3:H3"/>
    <mergeCell ref="I3:N3"/>
    <mergeCell ref="O3:O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9">
      <selection activeCell="L8" sqref="L8"/>
    </sheetView>
  </sheetViews>
  <sheetFormatPr defaultColWidth="9.140625" defaultRowHeight="15"/>
  <cols>
    <col min="1" max="1" width="4.7109375" style="1" customWidth="1"/>
    <col min="2" max="2" width="5.140625" style="1" customWidth="1"/>
    <col min="3" max="3" width="14.140625" style="1" customWidth="1"/>
    <col min="4" max="4" width="14.421875" style="1" customWidth="1"/>
    <col min="5" max="5" width="13.28125" style="1" customWidth="1"/>
    <col min="6" max="6" width="15.140625" style="32" customWidth="1"/>
    <col min="7" max="7" width="10.8515625" style="1" customWidth="1"/>
    <col min="8" max="8" width="13.28125" style="1" customWidth="1"/>
    <col min="9" max="9" width="11.140625" style="1" customWidth="1"/>
    <col min="10" max="10" width="8.00390625" style="1" customWidth="1"/>
    <col min="11" max="11" width="13.00390625" style="1" customWidth="1"/>
    <col min="12" max="12" width="17.28125" style="1" customWidth="1"/>
    <col min="13" max="14" width="11.7109375" style="1" customWidth="1"/>
    <col min="15" max="15" width="16.28125" style="1" customWidth="1"/>
    <col min="16" max="16" width="17.00390625" style="1" customWidth="1"/>
    <col min="17" max="16384" width="9.140625" style="1" customWidth="1"/>
  </cols>
  <sheetData>
    <row r="1" spans="1:15" ht="1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15">
      <c r="A2" s="128" t="s">
        <v>76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15">
      <c r="A3" s="35"/>
      <c r="B3" s="35"/>
      <c r="C3" s="35"/>
      <c r="D3" s="35"/>
      <c r="E3" s="35"/>
      <c r="F3" s="44"/>
      <c r="G3" s="35"/>
      <c r="H3" s="35"/>
      <c r="I3" s="35"/>
      <c r="J3" s="35"/>
      <c r="K3" s="35"/>
      <c r="L3" s="35"/>
      <c r="M3" s="35"/>
      <c r="N3" s="35"/>
      <c r="O3" s="35"/>
    </row>
    <row r="4" spans="1:15" ht="15">
      <c r="A4" s="124" t="s">
        <v>2</v>
      </c>
      <c r="B4" s="125" t="s">
        <v>3</v>
      </c>
      <c r="C4" s="124" t="s">
        <v>4</v>
      </c>
      <c r="D4" s="124" t="s">
        <v>5</v>
      </c>
      <c r="E4" s="124"/>
      <c r="F4" s="124"/>
      <c r="G4" s="126" t="s">
        <v>6</v>
      </c>
      <c r="H4" s="126"/>
      <c r="I4" s="127" t="s">
        <v>7</v>
      </c>
      <c r="J4" s="127"/>
      <c r="K4" s="127"/>
      <c r="L4" s="127"/>
      <c r="M4" s="127"/>
      <c r="N4" s="127"/>
      <c r="O4" s="124" t="s">
        <v>8</v>
      </c>
    </row>
    <row r="5" spans="1:17" ht="27.75" customHeight="1">
      <c r="A5" s="124"/>
      <c r="B5" s="125"/>
      <c r="C5" s="124"/>
      <c r="D5" s="2" t="s">
        <v>9</v>
      </c>
      <c r="E5" s="2" t="s">
        <v>10</v>
      </c>
      <c r="F5" s="3" t="s">
        <v>11</v>
      </c>
      <c r="G5" s="3" t="s">
        <v>12</v>
      </c>
      <c r="H5" s="3" t="s">
        <v>13</v>
      </c>
      <c r="I5" s="4" t="s">
        <v>14</v>
      </c>
      <c r="J5" s="5" t="s">
        <v>15</v>
      </c>
      <c r="K5" s="5" t="s">
        <v>16</v>
      </c>
      <c r="L5" s="2" t="s">
        <v>17</v>
      </c>
      <c r="M5" s="2" t="s">
        <v>18</v>
      </c>
      <c r="N5" s="4" t="s">
        <v>19</v>
      </c>
      <c r="O5" s="124"/>
      <c r="P5" s="37"/>
      <c r="Q5" s="7"/>
    </row>
    <row r="6" spans="1:19" ht="15" customHeight="1">
      <c r="A6" s="9">
        <v>2</v>
      </c>
      <c r="B6" s="10">
        <v>5005</v>
      </c>
      <c r="C6" s="11" t="s">
        <v>23</v>
      </c>
      <c r="D6" s="14">
        <v>25000000</v>
      </c>
      <c r="E6" s="14">
        <v>20000000</v>
      </c>
      <c r="F6" s="3">
        <f aca="true" t="shared" si="0" ref="F6:F35">D6+E6</f>
        <v>45000000</v>
      </c>
      <c r="G6" s="3"/>
      <c r="H6" s="3"/>
      <c r="I6" s="11" t="s">
        <v>24</v>
      </c>
      <c r="J6" s="15">
        <v>6277</v>
      </c>
      <c r="K6" s="21">
        <v>0</v>
      </c>
      <c r="L6" s="12">
        <v>1080000000</v>
      </c>
      <c r="M6" s="14"/>
      <c r="N6" s="17">
        <f aca="true" t="shared" si="1" ref="N6:N36">K6+L6+M6</f>
        <v>1080000000</v>
      </c>
      <c r="O6" s="43">
        <f aca="true" t="shared" si="2" ref="O6:O36">F6+G6+H6+N6</f>
        <v>1125000000</v>
      </c>
      <c r="P6" s="7"/>
      <c r="Q6" s="7"/>
      <c r="S6" s="7"/>
    </row>
    <row r="7" spans="1:15" ht="15">
      <c r="A7" s="9"/>
      <c r="B7" s="10"/>
      <c r="C7" s="11"/>
      <c r="D7" s="14"/>
      <c r="E7" s="14"/>
      <c r="F7" s="3">
        <f t="shared" si="0"/>
        <v>0</v>
      </c>
      <c r="G7" s="3"/>
      <c r="H7" s="3"/>
      <c r="I7" s="11" t="s">
        <v>64</v>
      </c>
      <c r="J7" s="15">
        <v>3218</v>
      </c>
      <c r="K7" s="22">
        <v>169000000</v>
      </c>
      <c r="L7" s="14"/>
      <c r="M7" s="14"/>
      <c r="N7" s="17">
        <f t="shared" si="1"/>
        <v>169000000</v>
      </c>
      <c r="O7" s="43">
        <f t="shared" si="2"/>
        <v>169000000</v>
      </c>
    </row>
    <row r="8" spans="1:19" ht="15">
      <c r="A8" s="9"/>
      <c r="B8" s="10"/>
      <c r="C8" s="11"/>
      <c r="D8" s="14"/>
      <c r="E8" s="14"/>
      <c r="F8" s="3">
        <f t="shared" si="0"/>
        <v>0</v>
      </c>
      <c r="G8" s="3"/>
      <c r="H8" s="3"/>
      <c r="I8" s="11" t="s">
        <v>25</v>
      </c>
      <c r="J8" s="15"/>
      <c r="K8" s="16"/>
      <c r="L8" s="14">
        <v>97368000</v>
      </c>
      <c r="M8" s="14"/>
      <c r="N8" s="17">
        <f t="shared" si="1"/>
        <v>97368000</v>
      </c>
      <c r="O8" s="43">
        <f t="shared" si="2"/>
        <v>97368000</v>
      </c>
      <c r="P8" s="37"/>
      <c r="S8" s="7"/>
    </row>
    <row r="9" spans="1:17" ht="15">
      <c r="A9" s="9">
        <v>3</v>
      </c>
      <c r="B9" s="10">
        <v>5000</v>
      </c>
      <c r="C9" s="11" t="s">
        <v>26</v>
      </c>
      <c r="D9" s="14">
        <v>5000000</v>
      </c>
      <c r="E9" s="14">
        <v>3000000</v>
      </c>
      <c r="F9" s="3">
        <f t="shared" si="0"/>
        <v>8000000</v>
      </c>
      <c r="G9" s="3"/>
      <c r="H9" s="3"/>
      <c r="I9" s="11"/>
      <c r="J9" s="15"/>
      <c r="K9" s="15"/>
      <c r="L9" s="14"/>
      <c r="M9" s="14"/>
      <c r="N9" s="17">
        <f t="shared" si="1"/>
        <v>0</v>
      </c>
      <c r="O9" s="43">
        <f t="shared" si="2"/>
        <v>8000000</v>
      </c>
      <c r="P9" s="7"/>
      <c r="Q9" s="32"/>
    </row>
    <row r="10" spans="1:19" ht="15.75" customHeight="1">
      <c r="A10" s="9">
        <v>4</v>
      </c>
      <c r="B10" s="10">
        <v>5003</v>
      </c>
      <c r="C10" s="11" t="s">
        <v>27</v>
      </c>
      <c r="D10" s="14">
        <v>10000000</v>
      </c>
      <c r="E10" s="14">
        <v>7000000</v>
      </c>
      <c r="F10" s="3">
        <f t="shared" si="0"/>
        <v>17000000</v>
      </c>
      <c r="G10" s="3"/>
      <c r="H10" s="3"/>
      <c r="I10" s="11"/>
      <c r="J10" s="15"/>
      <c r="K10" s="15"/>
      <c r="L10" s="14"/>
      <c r="M10" s="14"/>
      <c r="N10" s="17">
        <f t="shared" si="1"/>
        <v>0</v>
      </c>
      <c r="O10" s="43">
        <f t="shared" si="2"/>
        <v>17000000</v>
      </c>
      <c r="P10" s="7"/>
      <c r="S10" s="6"/>
    </row>
    <row r="11" spans="1:17" ht="15.75" customHeight="1">
      <c r="A11" s="9">
        <v>5</v>
      </c>
      <c r="B11" s="10">
        <v>5000</v>
      </c>
      <c r="C11" s="11" t="s">
        <v>58</v>
      </c>
      <c r="D11" s="14">
        <v>24000000</v>
      </c>
      <c r="E11" s="12">
        <v>30000000</v>
      </c>
      <c r="F11" s="3">
        <f t="shared" si="0"/>
        <v>54000000</v>
      </c>
      <c r="G11" s="3"/>
      <c r="H11" s="3"/>
      <c r="I11" s="11" t="s">
        <v>63</v>
      </c>
      <c r="J11" s="15"/>
      <c r="K11" s="22">
        <v>290000000</v>
      </c>
      <c r="L11" s="23"/>
      <c r="M11" s="14"/>
      <c r="N11" s="17">
        <f t="shared" si="1"/>
        <v>290000000</v>
      </c>
      <c r="O11" s="43">
        <f t="shared" si="2"/>
        <v>344000000</v>
      </c>
      <c r="P11" s="7"/>
      <c r="Q11" s="7"/>
    </row>
    <row r="12" spans="1:17" ht="15.75" customHeight="1">
      <c r="A12" s="9"/>
      <c r="B12" s="10"/>
      <c r="C12" s="11"/>
      <c r="D12" s="12"/>
      <c r="E12" s="12"/>
      <c r="F12" s="3">
        <f t="shared" si="0"/>
        <v>0</v>
      </c>
      <c r="G12" s="3"/>
      <c r="H12" s="3"/>
      <c r="I12" s="11"/>
      <c r="J12" s="15" t="s">
        <v>62</v>
      </c>
      <c r="K12" s="22">
        <v>10000000</v>
      </c>
      <c r="L12" s="23"/>
      <c r="M12" s="14"/>
      <c r="N12" s="17">
        <f t="shared" si="1"/>
        <v>10000000</v>
      </c>
      <c r="O12" s="43">
        <f t="shared" si="2"/>
        <v>10000000</v>
      </c>
      <c r="P12" s="7"/>
      <c r="Q12" s="7"/>
    </row>
    <row r="13" spans="1:17" ht="15">
      <c r="A13" s="9"/>
      <c r="B13" s="10"/>
      <c r="C13" s="21" t="s">
        <v>29</v>
      </c>
      <c r="D13" s="24">
        <v>4550000</v>
      </c>
      <c r="E13" s="25">
        <v>5000000</v>
      </c>
      <c r="F13" s="3">
        <f t="shared" si="0"/>
        <v>9550000</v>
      </c>
      <c r="G13" s="3"/>
      <c r="H13" s="3"/>
      <c r="I13" s="11"/>
      <c r="J13" s="15"/>
      <c r="K13" s="15"/>
      <c r="L13" s="14"/>
      <c r="M13" s="14"/>
      <c r="N13" s="17">
        <f t="shared" si="1"/>
        <v>0</v>
      </c>
      <c r="O13" s="43">
        <f t="shared" si="2"/>
        <v>9550000</v>
      </c>
      <c r="Q13" s="7"/>
    </row>
    <row r="14" spans="1:16" ht="15">
      <c r="A14" s="9"/>
      <c r="B14" s="10"/>
      <c r="C14" s="11" t="s">
        <v>30</v>
      </c>
      <c r="D14" s="14">
        <v>5000000</v>
      </c>
      <c r="E14" s="14">
        <v>0</v>
      </c>
      <c r="F14" s="3">
        <f t="shared" si="0"/>
        <v>5000000</v>
      </c>
      <c r="G14" s="3"/>
      <c r="H14" s="3"/>
      <c r="I14" s="11" t="s">
        <v>21</v>
      </c>
      <c r="J14" s="15">
        <v>3218</v>
      </c>
      <c r="K14" s="26">
        <v>0</v>
      </c>
      <c r="L14" s="14"/>
      <c r="M14" s="14"/>
      <c r="N14" s="17">
        <f t="shared" si="1"/>
        <v>0</v>
      </c>
      <c r="O14" s="43">
        <f t="shared" si="2"/>
        <v>5000000</v>
      </c>
      <c r="P14" s="32"/>
    </row>
    <row r="15" spans="1:17" ht="15" customHeight="1">
      <c r="A15" s="9"/>
      <c r="B15" s="10"/>
      <c r="C15" s="11" t="s">
        <v>31</v>
      </c>
      <c r="D15" s="14">
        <v>12000000</v>
      </c>
      <c r="E15" s="14">
        <v>6000000</v>
      </c>
      <c r="F15" s="3">
        <f t="shared" si="0"/>
        <v>18000000</v>
      </c>
      <c r="G15" s="3"/>
      <c r="H15" s="3"/>
      <c r="I15" s="11"/>
      <c r="J15" s="15"/>
      <c r="K15" s="15"/>
      <c r="L15" s="14"/>
      <c r="M15" s="14"/>
      <c r="N15" s="17">
        <f t="shared" si="1"/>
        <v>0</v>
      </c>
      <c r="O15" s="43">
        <f t="shared" si="2"/>
        <v>18000000</v>
      </c>
      <c r="Q15" s="7"/>
    </row>
    <row r="16" spans="1:16" ht="15">
      <c r="A16" s="9"/>
      <c r="B16" s="10"/>
      <c r="C16" s="11" t="s">
        <v>32</v>
      </c>
      <c r="D16" s="14">
        <v>4000000</v>
      </c>
      <c r="E16" s="14">
        <v>2000000</v>
      </c>
      <c r="F16" s="3">
        <f t="shared" si="0"/>
        <v>6000000</v>
      </c>
      <c r="G16" s="3"/>
      <c r="H16" s="3"/>
      <c r="I16" s="11"/>
      <c r="J16" s="15"/>
      <c r="K16" s="15"/>
      <c r="L16" s="14"/>
      <c r="M16" s="14"/>
      <c r="N16" s="17">
        <f t="shared" si="1"/>
        <v>0</v>
      </c>
      <c r="O16" s="43">
        <f t="shared" si="2"/>
        <v>6000000</v>
      </c>
      <c r="P16" s="7"/>
    </row>
    <row r="17" spans="1:17" ht="27.75" customHeight="1">
      <c r="A17" s="9">
        <v>6</v>
      </c>
      <c r="B17" s="10">
        <v>5005</v>
      </c>
      <c r="C17" s="11" t="s">
        <v>33</v>
      </c>
      <c r="D17" s="14">
        <v>10000000</v>
      </c>
      <c r="E17" s="14">
        <v>5000000</v>
      </c>
      <c r="F17" s="3">
        <f t="shared" si="0"/>
        <v>15000000</v>
      </c>
      <c r="G17" s="3"/>
      <c r="H17" s="3"/>
      <c r="I17" s="11"/>
      <c r="J17" s="15" t="s">
        <v>61</v>
      </c>
      <c r="K17" s="22">
        <v>15000000</v>
      </c>
      <c r="L17" s="14"/>
      <c r="M17" s="14"/>
      <c r="N17" s="17">
        <f t="shared" si="1"/>
        <v>15000000</v>
      </c>
      <c r="O17" s="43">
        <f t="shared" si="2"/>
        <v>30000000</v>
      </c>
      <c r="Q17" s="7"/>
    </row>
    <row r="18" spans="1:16" ht="26.25" customHeight="1">
      <c r="A18" s="9">
        <v>7</v>
      </c>
      <c r="B18" s="10">
        <v>5005</v>
      </c>
      <c r="C18" s="11" t="s">
        <v>34</v>
      </c>
      <c r="D18" s="14">
        <v>7000000</v>
      </c>
      <c r="E18" s="14">
        <v>5000000</v>
      </c>
      <c r="F18" s="3">
        <f t="shared" si="0"/>
        <v>12000000</v>
      </c>
      <c r="G18" s="3"/>
      <c r="H18" s="3"/>
      <c r="I18" s="11" t="s">
        <v>21</v>
      </c>
      <c r="J18" s="15">
        <v>3218</v>
      </c>
      <c r="K18" s="22">
        <v>0</v>
      </c>
      <c r="L18" s="14"/>
      <c r="M18" s="14"/>
      <c r="N18" s="17">
        <f t="shared" si="1"/>
        <v>0</v>
      </c>
      <c r="O18" s="43">
        <f t="shared" si="2"/>
        <v>12000000</v>
      </c>
      <c r="P18" s="7"/>
    </row>
    <row r="19" spans="1:15" ht="15" customHeight="1">
      <c r="A19" s="9">
        <v>8</v>
      </c>
      <c r="B19" s="10">
        <v>5006</v>
      </c>
      <c r="C19" s="11" t="s">
        <v>35</v>
      </c>
      <c r="D19" s="14">
        <v>0</v>
      </c>
      <c r="E19" s="14">
        <v>5000000</v>
      </c>
      <c r="F19" s="3">
        <f t="shared" si="0"/>
        <v>5000000</v>
      </c>
      <c r="G19" s="3"/>
      <c r="H19" s="3"/>
      <c r="I19" s="11"/>
      <c r="J19" s="15"/>
      <c r="K19" s="15"/>
      <c r="L19" s="14"/>
      <c r="M19" s="14"/>
      <c r="N19" s="17">
        <f t="shared" si="1"/>
        <v>0</v>
      </c>
      <c r="O19" s="43">
        <f t="shared" si="2"/>
        <v>5000000</v>
      </c>
    </row>
    <row r="20" spans="1:16" ht="27" customHeight="1">
      <c r="A20" s="9">
        <v>9</v>
      </c>
      <c r="B20" s="10">
        <v>5009</v>
      </c>
      <c r="C20" s="11" t="s">
        <v>36</v>
      </c>
      <c r="D20" s="14">
        <v>10000000</v>
      </c>
      <c r="E20" s="40">
        <v>10000000</v>
      </c>
      <c r="F20" s="3">
        <f t="shared" si="0"/>
        <v>20000000</v>
      </c>
      <c r="G20" s="3"/>
      <c r="H20" s="3"/>
      <c r="I20" s="11" t="s">
        <v>21</v>
      </c>
      <c r="J20" s="15" t="s">
        <v>65</v>
      </c>
      <c r="K20" s="14">
        <v>20000000</v>
      </c>
      <c r="L20" s="27"/>
      <c r="M20" s="14">
        <v>0</v>
      </c>
      <c r="N20" s="17">
        <f t="shared" si="1"/>
        <v>20000000</v>
      </c>
      <c r="O20" s="43">
        <f t="shared" si="2"/>
        <v>40000000</v>
      </c>
      <c r="P20" s="32"/>
    </row>
    <row r="21" spans="1:15" ht="15.75" customHeight="1">
      <c r="A21" s="9">
        <v>10</v>
      </c>
      <c r="B21" s="10">
        <v>5022</v>
      </c>
      <c r="C21" s="11" t="s">
        <v>37</v>
      </c>
      <c r="D21" s="14">
        <v>6000000</v>
      </c>
      <c r="E21" s="14">
        <v>7000000</v>
      </c>
      <c r="F21" s="3">
        <f t="shared" si="0"/>
        <v>13000000</v>
      </c>
      <c r="G21" s="3">
        <v>15384000</v>
      </c>
      <c r="H21" s="3"/>
      <c r="I21" s="11" t="s">
        <v>38</v>
      </c>
      <c r="J21" s="15">
        <v>4828</v>
      </c>
      <c r="K21" s="22"/>
      <c r="L21" s="14"/>
      <c r="M21" s="14"/>
      <c r="N21" s="17">
        <f t="shared" si="1"/>
        <v>0</v>
      </c>
      <c r="O21" s="43">
        <f t="shared" si="2"/>
        <v>28384000</v>
      </c>
    </row>
    <row r="22" spans="1:16" ht="27.75" customHeight="1">
      <c r="A22" s="9">
        <v>11</v>
      </c>
      <c r="B22" s="10">
        <v>5027</v>
      </c>
      <c r="C22" s="11" t="s">
        <v>39</v>
      </c>
      <c r="D22" s="14">
        <v>12000000</v>
      </c>
      <c r="E22" s="14">
        <v>7000000</v>
      </c>
      <c r="F22" s="3">
        <f t="shared" si="0"/>
        <v>19000000</v>
      </c>
      <c r="G22" s="3"/>
      <c r="H22" s="3"/>
      <c r="I22" s="11" t="s">
        <v>40</v>
      </c>
      <c r="J22" s="15">
        <v>5492</v>
      </c>
      <c r="K22" s="21">
        <v>0</v>
      </c>
      <c r="L22" s="27"/>
      <c r="M22" s="26">
        <v>0</v>
      </c>
      <c r="N22" s="17">
        <f t="shared" si="1"/>
        <v>0</v>
      </c>
      <c r="O22" s="43">
        <f t="shared" si="2"/>
        <v>19000000</v>
      </c>
      <c r="P22" s="32"/>
    </row>
    <row r="23" spans="1:15" ht="25.5">
      <c r="A23" s="9"/>
      <c r="B23" s="10"/>
      <c r="C23" s="11"/>
      <c r="D23" s="14">
        <v>0</v>
      </c>
      <c r="E23" s="14">
        <v>0</v>
      </c>
      <c r="F23" s="3">
        <f t="shared" si="0"/>
        <v>0</v>
      </c>
      <c r="G23" s="3"/>
      <c r="H23" s="3"/>
      <c r="I23" s="11" t="s">
        <v>78</v>
      </c>
      <c r="J23" s="15">
        <v>3218</v>
      </c>
      <c r="K23" s="36">
        <v>145000000</v>
      </c>
      <c r="L23" s="14"/>
      <c r="M23" s="14">
        <v>2200000000</v>
      </c>
      <c r="N23" s="17">
        <f t="shared" si="1"/>
        <v>2345000000</v>
      </c>
      <c r="O23" s="43">
        <f t="shared" si="2"/>
        <v>2345000000</v>
      </c>
    </row>
    <row r="24" spans="1:15" ht="15">
      <c r="A24" s="9">
        <v>12</v>
      </c>
      <c r="B24" s="10">
        <v>5033</v>
      </c>
      <c r="C24" s="11" t="s">
        <v>41</v>
      </c>
      <c r="D24" s="14">
        <v>35500000</v>
      </c>
      <c r="E24" s="14">
        <v>15368266</v>
      </c>
      <c r="F24" s="3">
        <f t="shared" si="0"/>
        <v>50868266</v>
      </c>
      <c r="G24" s="3"/>
      <c r="H24" s="28">
        <v>677770500</v>
      </c>
      <c r="I24" s="27" t="s">
        <v>21</v>
      </c>
      <c r="J24" s="27"/>
      <c r="K24" s="25">
        <v>50000000</v>
      </c>
      <c r="L24" s="14"/>
      <c r="M24" s="14"/>
      <c r="N24" s="17">
        <f t="shared" si="1"/>
        <v>50000000</v>
      </c>
      <c r="O24" s="43">
        <f t="shared" si="2"/>
        <v>778638766</v>
      </c>
    </row>
    <row r="25" spans="1:15" ht="15">
      <c r="A25" s="9"/>
      <c r="B25" s="10">
        <v>5034</v>
      </c>
      <c r="C25" s="11" t="s">
        <v>42</v>
      </c>
      <c r="D25" s="14">
        <v>22800000</v>
      </c>
      <c r="E25" s="12">
        <v>10000000</v>
      </c>
      <c r="F25" s="3">
        <f t="shared" si="0"/>
        <v>32800000</v>
      </c>
      <c r="G25" s="3"/>
      <c r="H25" s="28">
        <v>579436000</v>
      </c>
      <c r="I25" s="11" t="s">
        <v>21</v>
      </c>
      <c r="J25" s="15">
        <v>3218</v>
      </c>
      <c r="K25" s="22">
        <v>30000000</v>
      </c>
      <c r="L25" s="14"/>
      <c r="M25" s="14"/>
      <c r="N25" s="17">
        <f t="shared" si="1"/>
        <v>30000000</v>
      </c>
      <c r="O25" s="43">
        <f t="shared" si="2"/>
        <v>642236000</v>
      </c>
    </row>
    <row r="26" spans="1:15" ht="15">
      <c r="A26" s="9"/>
      <c r="B26" s="10"/>
      <c r="C26" s="11"/>
      <c r="D26" s="14"/>
      <c r="E26" s="12"/>
      <c r="F26" s="3">
        <f t="shared" si="0"/>
        <v>0</v>
      </c>
      <c r="G26" s="3"/>
      <c r="H26" s="28"/>
      <c r="I26" s="11" t="s">
        <v>70</v>
      </c>
      <c r="J26" s="15"/>
      <c r="K26" s="22">
        <v>70000000</v>
      </c>
      <c r="L26" s="14"/>
      <c r="M26" s="14"/>
      <c r="N26" s="17">
        <f t="shared" si="1"/>
        <v>70000000</v>
      </c>
      <c r="O26" s="43">
        <f t="shared" si="2"/>
        <v>70000000</v>
      </c>
    </row>
    <row r="27" spans="1:15" ht="15">
      <c r="A27" s="9">
        <v>13</v>
      </c>
      <c r="B27" s="10">
        <v>5017</v>
      </c>
      <c r="C27" s="11" t="s">
        <v>44</v>
      </c>
      <c r="D27" s="14">
        <v>16568000</v>
      </c>
      <c r="E27" s="14">
        <v>0</v>
      </c>
      <c r="F27" s="3">
        <f t="shared" si="0"/>
        <v>16568000</v>
      </c>
      <c r="G27" s="3"/>
      <c r="H27" s="18">
        <v>194967000</v>
      </c>
      <c r="I27" s="19" t="s">
        <v>45</v>
      </c>
      <c r="J27" s="15">
        <v>3280</v>
      </c>
      <c r="K27" s="22"/>
      <c r="L27" s="14"/>
      <c r="M27" s="14">
        <v>1231031000</v>
      </c>
      <c r="N27" s="17">
        <f t="shared" si="1"/>
        <v>1231031000</v>
      </c>
      <c r="O27" s="43">
        <f t="shared" si="2"/>
        <v>1442566000</v>
      </c>
    </row>
    <row r="28" spans="1:15" ht="15">
      <c r="A28" s="9">
        <v>14</v>
      </c>
      <c r="B28" s="10">
        <v>5014</v>
      </c>
      <c r="C28" s="11" t="s">
        <v>67</v>
      </c>
      <c r="D28" s="14">
        <v>16107000</v>
      </c>
      <c r="E28" s="14">
        <v>0</v>
      </c>
      <c r="F28" s="3">
        <f t="shared" si="0"/>
        <v>16107000</v>
      </c>
      <c r="G28" s="3"/>
      <c r="H28" s="18">
        <v>171100000</v>
      </c>
      <c r="I28" s="19" t="s">
        <v>47</v>
      </c>
      <c r="J28" s="15">
        <v>4101</v>
      </c>
      <c r="K28" s="27"/>
      <c r="L28" s="14">
        <v>1221919100</v>
      </c>
      <c r="M28" s="14"/>
      <c r="N28" s="17">
        <f t="shared" si="1"/>
        <v>1221919100</v>
      </c>
      <c r="O28" s="43">
        <f t="shared" si="2"/>
        <v>1409126100</v>
      </c>
    </row>
    <row r="29" spans="1:15" ht="25.5">
      <c r="A29" s="9"/>
      <c r="B29" s="10">
        <v>5006</v>
      </c>
      <c r="C29" s="11" t="s">
        <v>48</v>
      </c>
      <c r="D29" s="48">
        <v>10000000</v>
      </c>
      <c r="E29" s="14"/>
      <c r="F29" s="3">
        <f t="shared" si="0"/>
        <v>10000000</v>
      </c>
      <c r="G29" s="3"/>
      <c r="H29" s="14">
        <v>121865000</v>
      </c>
      <c r="I29" s="19"/>
      <c r="J29" s="15"/>
      <c r="K29" s="48">
        <v>30545000</v>
      </c>
      <c r="L29" s="14"/>
      <c r="M29" s="14"/>
      <c r="N29" s="17">
        <f t="shared" si="1"/>
        <v>30545000</v>
      </c>
      <c r="O29" s="43">
        <f t="shared" si="2"/>
        <v>162410000</v>
      </c>
    </row>
    <row r="30" spans="1:15" ht="16.5" customHeight="1">
      <c r="A30" s="9"/>
      <c r="B30" s="10">
        <v>5007</v>
      </c>
      <c r="C30" s="11" t="s">
        <v>49</v>
      </c>
      <c r="D30" s="14">
        <v>915899500</v>
      </c>
      <c r="E30" s="14">
        <v>0</v>
      </c>
      <c r="F30" s="3">
        <f t="shared" si="0"/>
        <v>915899500</v>
      </c>
      <c r="G30" s="3"/>
      <c r="H30" s="39">
        <v>8846465264</v>
      </c>
      <c r="I30" s="11" t="s">
        <v>21</v>
      </c>
      <c r="J30" s="15">
        <v>3218</v>
      </c>
      <c r="K30" s="38">
        <v>40000000</v>
      </c>
      <c r="L30" s="14"/>
      <c r="M30" s="14">
        <v>0</v>
      </c>
      <c r="N30" s="17">
        <f t="shared" si="1"/>
        <v>40000000</v>
      </c>
      <c r="O30" s="43">
        <f t="shared" si="2"/>
        <v>9802364764</v>
      </c>
    </row>
    <row r="31" spans="1:15" ht="24.75" customHeight="1">
      <c r="A31" s="9">
        <v>15</v>
      </c>
      <c r="B31" s="10">
        <v>5008</v>
      </c>
      <c r="C31" s="11" t="s">
        <v>50</v>
      </c>
      <c r="D31" s="14">
        <v>850705000</v>
      </c>
      <c r="E31" s="12">
        <v>0</v>
      </c>
      <c r="F31" s="3">
        <f t="shared" si="0"/>
        <v>850705000</v>
      </c>
      <c r="G31" s="3"/>
      <c r="H31" s="18">
        <v>4741404427</v>
      </c>
      <c r="I31" s="19" t="s">
        <v>51</v>
      </c>
      <c r="J31" s="15">
        <v>4390</v>
      </c>
      <c r="K31" s="27"/>
      <c r="L31" s="14"/>
      <c r="M31" s="12">
        <v>508000000</v>
      </c>
      <c r="N31" s="17">
        <f t="shared" si="1"/>
        <v>508000000</v>
      </c>
      <c r="O31" s="43">
        <f t="shared" si="2"/>
        <v>6100109427</v>
      </c>
    </row>
    <row r="32" spans="1:15" ht="15">
      <c r="A32" s="9">
        <v>16</v>
      </c>
      <c r="B32" s="10">
        <v>5010</v>
      </c>
      <c r="C32" s="11" t="s">
        <v>68</v>
      </c>
      <c r="D32" s="14">
        <v>246500000</v>
      </c>
      <c r="E32" s="14"/>
      <c r="F32" s="3">
        <f t="shared" si="0"/>
        <v>246500000</v>
      </c>
      <c r="G32" s="3"/>
      <c r="H32" s="33">
        <v>4129280818</v>
      </c>
      <c r="I32" s="19" t="s">
        <v>53</v>
      </c>
      <c r="J32" s="15">
        <v>5407</v>
      </c>
      <c r="K32" s="15"/>
      <c r="L32" s="14"/>
      <c r="M32" s="14">
        <v>587531000</v>
      </c>
      <c r="N32" s="17">
        <f t="shared" si="1"/>
        <v>587531000</v>
      </c>
      <c r="O32" s="43">
        <f t="shared" si="2"/>
        <v>4963311818</v>
      </c>
    </row>
    <row r="33" spans="1:15" ht="15">
      <c r="A33" s="9"/>
      <c r="B33" s="10"/>
      <c r="C33" s="11"/>
      <c r="D33" s="14"/>
      <c r="E33" s="14"/>
      <c r="F33" s="3">
        <f t="shared" si="0"/>
        <v>0</v>
      </c>
      <c r="G33" s="3"/>
      <c r="H33" s="33"/>
      <c r="I33" s="19" t="s">
        <v>60</v>
      </c>
      <c r="J33" s="15"/>
      <c r="K33" s="22">
        <v>26000000</v>
      </c>
      <c r="L33" s="14"/>
      <c r="M33" s="14"/>
      <c r="N33" s="17">
        <f t="shared" si="1"/>
        <v>26000000</v>
      </c>
      <c r="O33" s="43">
        <f t="shared" si="2"/>
        <v>26000000</v>
      </c>
    </row>
    <row r="34" spans="1:15" ht="15.75" customHeight="1">
      <c r="A34" s="9"/>
      <c r="B34" s="10">
        <v>5036</v>
      </c>
      <c r="C34" s="11" t="s">
        <v>54</v>
      </c>
      <c r="D34" s="14">
        <v>10000000</v>
      </c>
      <c r="E34" s="14">
        <v>10000000</v>
      </c>
      <c r="F34" s="3">
        <f t="shared" si="0"/>
        <v>20000000</v>
      </c>
      <c r="G34" s="3"/>
      <c r="H34" s="3"/>
      <c r="I34" s="11" t="s">
        <v>77</v>
      </c>
      <c r="J34" s="15">
        <v>3218</v>
      </c>
      <c r="K34" s="22">
        <v>9616000</v>
      </c>
      <c r="L34" s="14"/>
      <c r="M34" s="21">
        <v>0</v>
      </c>
      <c r="N34" s="17">
        <f t="shared" si="1"/>
        <v>9616000</v>
      </c>
      <c r="O34" s="43">
        <f t="shared" si="2"/>
        <v>29616000</v>
      </c>
    </row>
    <row r="35" spans="1:15" ht="15">
      <c r="A35" s="9">
        <v>17</v>
      </c>
      <c r="B35" s="10"/>
      <c r="C35" s="11" t="s">
        <v>55</v>
      </c>
      <c r="D35" s="49"/>
      <c r="E35" s="29"/>
      <c r="F35" s="3">
        <f t="shared" si="0"/>
        <v>0</v>
      </c>
      <c r="G35" s="3"/>
      <c r="H35" s="3"/>
      <c r="I35" s="11" t="s">
        <v>55</v>
      </c>
      <c r="J35" s="15">
        <v>5410</v>
      </c>
      <c r="K35" s="22">
        <v>480572002</v>
      </c>
      <c r="L35" s="14">
        <v>349891000</v>
      </c>
      <c r="M35" s="14"/>
      <c r="N35" s="17">
        <f t="shared" si="1"/>
        <v>830463002</v>
      </c>
      <c r="O35" s="43">
        <f t="shared" si="2"/>
        <v>830463002</v>
      </c>
    </row>
    <row r="36" spans="1:15" ht="15">
      <c r="A36" s="45"/>
      <c r="B36" s="45"/>
      <c r="C36" s="45" t="s">
        <v>56</v>
      </c>
      <c r="D36" s="50">
        <f>SUM(D6:D35)</f>
        <v>2258629500</v>
      </c>
      <c r="E36" s="50">
        <f>SUM(E6:E35)</f>
        <v>147368266</v>
      </c>
      <c r="F36" s="50">
        <f>SUM(F6:F35)</f>
        <v>2405997766</v>
      </c>
      <c r="G36" s="46">
        <v>37326000</v>
      </c>
      <c r="H36" s="46">
        <v>21513247866</v>
      </c>
      <c r="I36" s="45"/>
      <c r="J36" s="45"/>
      <c r="K36" s="45">
        <f>SUM(K6:K35)</f>
        <v>1385733002</v>
      </c>
      <c r="L36" s="45">
        <f>SUM(L6:L35)</f>
        <v>2749178100</v>
      </c>
      <c r="M36" s="45">
        <f>SUM(M6:M35)</f>
        <v>4526562000</v>
      </c>
      <c r="N36" s="17">
        <f t="shared" si="1"/>
        <v>8661473102</v>
      </c>
      <c r="O36" s="47">
        <f t="shared" si="2"/>
        <v>32618044734</v>
      </c>
    </row>
    <row r="38" spans="4:14" ht="15">
      <c r="D38" s="32">
        <v>1</v>
      </c>
      <c r="E38" s="32"/>
      <c r="H38" s="32"/>
      <c r="L38" s="32"/>
      <c r="N38" s="7"/>
    </row>
    <row r="39" spans="4:8" ht="15">
      <c r="D39" s="32"/>
      <c r="E39" s="7"/>
      <c r="G39" s="32"/>
      <c r="H39" s="32"/>
    </row>
    <row r="40" spans="4:14" ht="15">
      <c r="D40" s="7"/>
      <c r="G40" s="32"/>
      <c r="I40" s="7"/>
      <c r="J40" s="7"/>
      <c r="M40" s="7"/>
      <c r="N40" s="32"/>
    </row>
    <row r="41" spans="7:10" ht="15">
      <c r="G41" s="32"/>
      <c r="I41" s="7"/>
      <c r="J41" s="37"/>
    </row>
    <row r="42" spans="8:11" ht="15">
      <c r="H42" s="7"/>
      <c r="I42" s="7"/>
      <c r="K42" s="7"/>
    </row>
    <row r="43" spans="9:12" ht="15">
      <c r="I43" s="7"/>
      <c r="L43" s="7"/>
    </row>
    <row r="44" ht="15">
      <c r="M44" s="7"/>
    </row>
    <row r="45" spans="8:13" ht="15">
      <c r="H45" s="7"/>
      <c r="M45" s="7"/>
    </row>
    <row r="46" ht="15">
      <c r="H46" s="7"/>
    </row>
    <row r="47" ht="15">
      <c r="H47" s="7"/>
    </row>
  </sheetData>
  <sheetProtection/>
  <mergeCells count="9">
    <mergeCell ref="A1:O1"/>
    <mergeCell ref="A2:O2"/>
    <mergeCell ref="A4:A5"/>
    <mergeCell ref="B4:B5"/>
    <mergeCell ref="C4:C5"/>
    <mergeCell ref="D4:F4"/>
    <mergeCell ref="G4:H4"/>
    <mergeCell ref="I4:N4"/>
    <mergeCell ref="O4:O5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E21"/>
    </sheetView>
  </sheetViews>
  <sheetFormatPr defaultColWidth="9.140625" defaultRowHeight="15"/>
  <cols>
    <col min="1" max="1" width="6.140625" style="52" customWidth="1"/>
    <col min="2" max="2" width="18.28125" style="52" customWidth="1"/>
    <col min="3" max="3" width="33.57421875" style="52" customWidth="1"/>
    <col min="4" max="4" width="18.140625" style="52" customWidth="1"/>
    <col min="5" max="5" width="16.57421875" style="52" customWidth="1"/>
    <col min="6" max="16384" width="9.140625" style="52" customWidth="1"/>
  </cols>
  <sheetData>
    <row r="1" spans="2:4" ht="30" customHeight="1">
      <c r="B1" s="51" t="s">
        <v>99</v>
      </c>
      <c r="C1" s="51"/>
      <c r="D1" s="51"/>
    </row>
    <row r="2" spans="1:5" ht="26.25" customHeight="1">
      <c r="A2" s="53" t="s">
        <v>79</v>
      </c>
      <c r="B2" s="53" t="s">
        <v>80</v>
      </c>
      <c r="C2" s="53" t="s">
        <v>81</v>
      </c>
      <c r="D2" s="54" t="s">
        <v>98</v>
      </c>
      <c r="E2" s="53" t="s">
        <v>94</v>
      </c>
    </row>
    <row r="3" spans="1:5" ht="18">
      <c r="A3" s="54">
        <v>1</v>
      </c>
      <c r="B3" s="54" t="s">
        <v>82</v>
      </c>
      <c r="C3" s="53" t="s">
        <v>83</v>
      </c>
      <c r="D3" s="55">
        <v>587531000</v>
      </c>
      <c r="E3" s="54" t="s">
        <v>97</v>
      </c>
    </row>
    <row r="4" spans="1:5" ht="18">
      <c r="A4" s="54"/>
      <c r="B4" s="54"/>
      <c r="C4" s="53" t="s">
        <v>55</v>
      </c>
      <c r="D4" s="55">
        <v>480572002</v>
      </c>
      <c r="E4" s="54" t="s">
        <v>96</v>
      </c>
    </row>
    <row r="5" spans="1:5" ht="18">
      <c r="A5" s="54"/>
      <c r="B5" s="54"/>
      <c r="C5" s="54" t="s">
        <v>84</v>
      </c>
      <c r="D5" s="55">
        <v>272962000</v>
      </c>
      <c r="E5" s="54" t="s">
        <v>95</v>
      </c>
    </row>
    <row r="6" spans="1:5" ht="18">
      <c r="A6" s="54"/>
      <c r="B6" s="54"/>
      <c r="C6" s="54" t="s">
        <v>60</v>
      </c>
      <c r="D6" s="55">
        <v>26000000</v>
      </c>
      <c r="E6" s="54" t="s">
        <v>96</v>
      </c>
    </row>
    <row r="7" spans="1:5" ht="18">
      <c r="A7" s="54"/>
      <c r="B7" s="54"/>
      <c r="C7" s="53" t="s">
        <v>100</v>
      </c>
      <c r="D7" s="56">
        <f>SUM(D3:D6)</f>
        <v>1367065002</v>
      </c>
      <c r="E7" s="54"/>
    </row>
    <row r="8" spans="1:5" ht="18">
      <c r="A8" s="54"/>
      <c r="B8" s="54"/>
      <c r="C8" s="54"/>
      <c r="D8" s="55"/>
      <c r="E8" s="54"/>
    </row>
    <row r="9" spans="1:5" ht="18">
      <c r="A9" s="54">
        <v>2</v>
      </c>
      <c r="B9" s="54" t="s">
        <v>85</v>
      </c>
      <c r="C9" s="54" t="s">
        <v>89</v>
      </c>
      <c r="D9" s="55">
        <v>40000000</v>
      </c>
      <c r="E9" s="54" t="s">
        <v>96</v>
      </c>
    </row>
    <row r="10" spans="1:5" ht="18">
      <c r="A10" s="54"/>
      <c r="B10" s="54"/>
      <c r="C10" s="54" t="s">
        <v>90</v>
      </c>
      <c r="D10" s="55">
        <v>30545000</v>
      </c>
      <c r="E10" s="54" t="s">
        <v>96</v>
      </c>
    </row>
    <row r="11" spans="1:5" ht="18">
      <c r="A11" s="54"/>
      <c r="B11" s="54"/>
      <c r="C11" s="54" t="s">
        <v>84</v>
      </c>
      <c r="D11" s="55">
        <v>226400000</v>
      </c>
      <c r="E11" s="54" t="s">
        <v>95</v>
      </c>
    </row>
    <row r="12" spans="1:5" ht="18">
      <c r="A12" s="54"/>
      <c r="B12" s="54"/>
      <c r="C12" s="53" t="s">
        <v>100</v>
      </c>
      <c r="D12" s="56">
        <f>SUM(D9:D11)</f>
        <v>296945000</v>
      </c>
      <c r="E12" s="54"/>
    </row>
    <row r="13" spans="1:5" ht="18">
      <c r="A13" s="54"/>
      <c r="B13" s="54"/>
      <c r="C13" s="54"/>
      <c r="D13" s="54"/>
      <c r="E13" s="54"/>
    </row>
    <row r="14" spans="1:5" ht="18">
      <c r="A14" s="54">
        <v>3</v>
      </c>
      <c r="B14" s="54" t="s">
        <v>86</v>
      </c>
      <c r="C14" s="54" t="s">
        <v>88</v>
      </c>
      <c r="D14" s="55">
        <v>508000000</v>
      </c>
      <c r="E14" s="54" t="s">
        <v>97</v>
      </c>
    </row>
    <row r="15" spans="1:5" ht="18">
      <c r="A15" s="54"/>
      <c r="B15" s="54"/>
      <c r="C15" s="54" t="s">
        <v>92</v>
      </c>
      <c r="D15" s="55">
        <v>452500000</v>
      </c>
      <c r="E15" s="54" t="s">
        <v>95</v>
      </c>
    </row>
    <row r="16" spans="1:5" ht="18">
      <c r="A16" s="54"/>
      <c r="B16" s="54"/>
      <c r="C16" s="53" t="s">
        <v>100</v>
      </c>
      <c r="D16" s="56">
        <f>SUM(D14:D15)</f>
        <v>960500000</v>
      </c>
      <c r="E16" s="54"/>
    </row>
    <row r="17" spans="1:5" ht="18">
      <c r="A17" s="54"/>
      <c r="B17" s="54"/>
      <c r="C17" s="54"/>
      <c r="D17" s="54"/>
      <c r="E17" s="54"/>
    </row>
    <row r="18" spans="1:5" ht="18">
      <c r="A18" s="54">
        <v>4</v>
      </c>
      <c r="B18" s="54" t="s">
        <v>87</v>
      </c>
      <c r="C18" s="54" t="s">
        <v>91</v>
      </c>
      <c r="D18" s="56">
        <v>1232031000</v>
      </c>
      <c r="E18" s="54" t="s">
        <v>97</v>
      </c>
    </row>
    <row r="19" spans="1:5" ht="18">
      <c r="A19" s="54"/>
      <c r="B19" s="54"/>
      <c r="C19" s="54"/>
      <c r="D19" s="54"/>
      <c r="E19" s="54"/>
    </row>
    <row r="20" spans="1:5" ht="18">
      <c r="A20" s="54"/>
      <c r="B20" s="54"/>
      <c r="C20" s="53" t="s">
        <v>93</v>
      </c>
      <c r="D20" s="56">
        <f>D18+D16+D12+D7</f>
        <v>3856541002</v>
      </c>
      <c r="E20" s="54"/>
    </row>
    <row r="21" spans="1:5" ht="18">
      <c r="A21" s="54"/>
      <c r="B21" s="54"/>
      <c r="C21" s="54"/>
      <c r="D21" s="54"/>
      <c r="E21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531"/>
  <sheetViews>
    <sheetView zoomScalePageLayoutView="0" workbookViewId="0" topLeftCell="A1">
      <selection activeCell="C65531" sqref="A65531:C65536"/>
    </sheetView>
  </sheetViews>
  <sheetFormatPr defaultColWidth="9.140625" defaultRowHeight="15"/>
  <cols>
    <col min="1" max="1" width="24.7109375" style="61" customWidth="1"/>
    <col min="2" max="3" width="16.421875" style="61" customWidth="1"/>
    <col min="4" max="4" width="16.421875" style="78" customWidth="1"/>
    <col min="5" max="5" width="19.28125" style="78" customWidth="1"/>
    <col min="6" max="7" width="16.421875" style="61" customWidth="1"/>
    <col min="8" max="16384" width="9.140625" style="61" customWidth="1"/>
  </cols>
  <sheetData>
    <row r="1" spans="1:7" ht="51.75">
      <c r="A1" s="57" t="s">
        <v>101</v>
      </c>
      <c r="B1" s="57" t="s">
        <v>102</v>
      </c>
      <c r="C1" s="58" t="s">
        <v>116</v>
      </c>
      <c r="D1" s="59" t="s">
        <v>103</v>
      </c>
      <c r="E1" s="59" t="s">
        <v>104</v>
      </c>
      <c r="F1" s="58" t="s">
        <v>105</v>
      </c>
      <c r="G1" s="60" t="s">
        <v>106</v>
      </c>
    </row>
    <row r="2" spans="1:7" ht="17.25">
      <c r="A2" s="62" t="s">
        <v>107</v>
      </c>
      <c r="B2" s="71">
        <v>1231031000</v>
      </c>
      <c r="C2" s="63">
        <v>101774400</v>
      </c>
      <c r="D2" s="66">
        <v>24068716.17</v>
      </c>
      <c r="E2" s="65">
        <v>125843116.17</v>
      </c>
      <c r="F2" s="67">
        <v>110336966</v>
      </c>
      <c r="G2" s="69"/>
    </row>
    <row r="3" spans="1:7" ht="17.25">
      <c r="A3" s="62" t="s">
        <v>108</v>
      </c>
      <c r="B3" s="71">
        <v>97368000</v>
      </c>
      <c r="C3" s="71">
        <v>46435000</v>
      </c>
      <c r="D3" s="72">
        <v>25259421.58</v>
      </c>
      <c r="E3" s="65">
        <v>74694421.58</v>
      </c>
      <c r="F3" s="68"/>
      <c r="G3" s="69"/>
    </row>
    <row r="4" spans="1:7" ht="34.5">
      <c r="A4" s="62" t="s">
        <v>109</v>
      </c>
      <c r="B4" s="71">
        <v>587531000</v>
      </c>
      <c r="C4" s="63">
        <v>146882750</v>
      </c>
      <c r="D4" s="67" t="s">
        <v>115</v>
      </c>
      <c r="E4" s="65">
        <v>208062534.17</v>
      </c>
      <c r="F4" s="67">
        <v>137587179.79</v>
      </c>
      <c r="G4" s="67">
        <v>70475354.38</v>
      </c>
    </row>
    <row r="5" spans="1:7" ht="17.25">
      <c r="A5" s="62" t="s">
        <v>110</v>
      </c>
      <c r="B5" s="71">
        <v>327289531</v>
      </c>
      <c r="C5" s="63">
        <v>123423600</v>
      </c>
      <c r="D5" s="66">
        <v>0</v>
      </c>
      <c r="E5" s="65">
        <v>123423600</v>
      </c>
      <c r="F5" s="68"/>
      <c r="G5" s="69"/>
    </row>
    <row r="6" spans="1:7" ht="34.5">
      <c r="A6" s="73" t="s">
        <v>111</v>
      </c>
      <c r="B6" s="64" t="s">
        <v>112</v>
      </c>
      <c r="C6" s="64">
        <v>0</v>
      </c>
      <c r="D6" s="65" t="s">
        <v>113</v>
      </c>
      <c r="E6" s="70">
        <v>434568941</v>
      </c>
      <c r="F6" s="66">
        <v>152196341</v>
      </c>
      <c r="G6" s="74">
        <v>282372600</v>
      </c>
    </row>
    <row r="7" spans="1:7" ht="17.25">
      <c r="A7" s="75" t="s">
        <v>114</v>
      </c>
      <c r="B7" s="68"/>
      <c r="C7" s="68"/>
      <c r="D7" s="76"/>
      <c r="E7" s="76"/>
      <c r="F7" s="77"/>
      <c r="G7" s="69"/>
    </row>
    <row r="32" spans="3:5" ht="15">
      <c r="C32" s="78"/>
      <c r="E32" s="61"/>
    </row>
    <row r="33" ht="15">
      <c r="B33" s="61" t="s">
        <v>117</v>
      </c>
    </row>
    <row r="65514" ht="15">
      <c r="A65514" s="61" t="s">
        <v>118</v>
      </c>
    </row>
    <row r="65526" ht="15">
      <c r="A65526" s="61" t="s">
        <v>119</v>
      </c>
    </row>
    <row r="65531" ht="15">
      <c r="C65531" s="61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1" sqref="A1:O40"/>
    </sheetView>
  </sheetViews>
  <sheetFormatPr defaultColWidth="9.140625" defaultRowHeight="15"/>
  <cols>
    <col min="1" max="1" width="4.421875" style="0" customWidth="1"/>
    <col min="2" max="2" width="4.8515625" style="0" customWidth="1"/>
    <col min="3" max="3" width="17.57421875" style="0" customWidth="1"/>
    <col min="4" max="5" width="10.7109375" style="0" customWidth="1"/>
    <col min="6" max="6" width="12.00390625" style="0" customWidth="1"/>
    <col min="7" max="7" width="9.8515625" style="0" customWidth="1"/>
    <col min="8" max="8" width="12.57421875" style="0" customWidth="1"/>
    <col min="9" max="9" width="12.421875" style="0" customWidth="1"/>
    <col min="10" max="10" width="8.00390625" style="0" customWidth="1"/>
    <col min="11" max="12" width="12.140625" style="0" customWidth="1"/>
    <col min="13" max="13" width="11.8515625" style="0" customWidth="1"/>
    <col min="14" max="14" width="12.8515625" style="0" customWidth="1"/>
    <col min="15" max="15" width="14.140625" style="0" customWidth="1"/>
    <col min="17" max="17" width="12.57421875" style="0" bestFit="1" customWidth="1"/>
  </cols>
  <sheetData>
    <row r="1" spans="1:15" ht="15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5.75">
      <c r="A2" s="129" t="s">
        <v>76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15">
      <c r="A3" s="124" t="s">
        <v>2</v>
      </c>
      <c r="B3" s="125" t="s">
        <v>3</v>
      </c>
      <c r="C3" s="124" t="s">
        <v>4</v>
      </c>
      <c r="D3" s="124" t="s">
        <v>5</v>
      </c>
      <c r="E3" s="124"/>
      <c r="F3" s="124"/>
      <c r="G3" s="126" t="s">
        <v>6</v>
      </c>
      <c r="H3" s="126"/>
      <c r="I3" s="127" t="s">
        <v>7</v>
      </c>
      <c r="J3" s="127"/>
      <c r="K3" s="127"/>
      <c r="L3" s="127"/>
      <c r="M3" s="127"/>
      <c r="N3" s="127"/>
      <c r="O3" s="124" t="s">
        <v>8</v>
      </c>
    </row>
    <row r="4" spans="1:15" ht="26.25" customHeight="1">
      <c r="A4" s="124"/>
      <c r="B4" s="125"/>
      <c r="C4" s="124"/>
      <c r="D4" s="2" t="s">
        <v>9</v>
      </c>
      <c r="E4" s="2" t="s">
        <v>10</v>
      </c>
      <c r="F4" s="3" t="s">
        <v>11</v>
      </c>
      <c r="G4" s="3" t="s">
        <v>12</v>
      </c>
      <c r="H4" s="3" t="s">
        <v>13</v>
      </c>
      <c r="I4" s="4" t="s">
        <v>14</v>
      </c>
      <c r="J4" s="5" t="s">
        <v>15</v>
      </c>
      <c r="K4" s="5" t="s">
        <v>16</v>
      </c>
      <c r="L4" s="2" t="s">
        <v>17</v>
      </c>
      <c r="M4" s="2" t="s">
        <v>18</v>
      </c>
      <c r="N4" s="4" t="s">
        <v>19</v>
      </c>
      <c r="O4" s="124"/>
    </row>
    <row r="5" spans="1:15" ht="15">
      <c r="A5" s="41"/>
      <c r="B5" s="42"/>
      <c r="C5" s="11" t="s">
        <v>74</v>
      </c>
      <c r="D5" s="95">
        <v>30941333</v>
      </c>
      <c r="E5" s="97">
        <v>54000000</v>
      </c>
      <c r="F5" s="101">
        <f>D5+E5</f>
        <v>84941333</v>
      </c>
      <c r="G5" s="97">
        <v>21942000</v>
      </c>
      <c r="H5" s="104">
        <v>2040566857</v>
      </c>
      <c r="I5" s="4"/>
      <c r="J5" s="5"/>
      <c r="K5" s="110"/>
      <c r="L5" s="111"/>
      <c r="M5" s="111"/>
      <c r="N5" s="112">
        <f>K5+L5+M5</f>
        <v>0</v>
      </c>
      <c r="O5" s="112">
        <f>F5+G5+H5+N5</f>
        <v>2147450190</v>
      </c>
    </row>
    <row r="6" spans="1:15" ht="15">
      <c r="A6" s="9">
        <v>1</v>
      </c>
      <c r="B6" s="10">
        <v>5000</v>
      </c>
      <c r="C6" s="86" t="s">
        <v>75</v>
      </c>
      <c r="D6" s="96">
        <v>0</v>
      </c>
      <c r="E6" s="95">
        <v>280057734</v>
      </c>
      <c r="F6" s="101">
        <f aca="true" t="shared" si="0" ref="F6:F40">D6+E6</f>
        <v>280057734</v>
      </c>
      <c r="G6" s="97"/>
      <c r="H6" s="95"/>
      <c r="I6" s="11" t="s">
        <v>21</v>
      </c>
      <c r="J6" s="15">
        <v>3218</v>
      </c>
      <c r="K6" s="113"/>
      <c r="L6" s="97"/>
      <c r="M6" s="97"/>
      <c r="N6" s="112">
        <f aca="true" t="shared" si="1" ref="N6:N40">K6+L6+M6</f>
        <v>0</v>
      </c>
      <c r="O6" s="112">
        <f aca="true" t="shared" si="2" ref="O6:O40">F6+G6+H6+N6</f>
        <v>280057734</v>
      </c>
    </row>
    <row r="7" spans="1:15" ht="13.5" customHeight="1">
      <c r="A7" s="9"/>
      <c r="B7" s="10">
        <v>5004</v>
      </c>
      <c r="C7" s="11" t="s">
        <v>66</v>
      </c>
      <c r="D7" s="97">
        <v>10837667</v>
      </c>
      <c r="E7" s="97">
        <v>20000000</v>
      </c>
      <c r="F7" s="101">
        <f t="shared" si="0"/>
        <v>30837667</v>
      </c>
      <c r="G7" s="97"/>
      <c r="H7" s="105"/>
      <c r="I7" s="19" t="s">
        <v>73</v>
      </c>
      <c r="J7" s="20"/>
      <c r="K7" s="114"/>
      <c r="L7" s="97">
        <v>135797100</v>
      </c>
      <c r="M7" s="97"/>
      <c r="N7" s="112">
        <f t="shared" si="1"/>
        <v>135797100</v>
      </c>
      <c r="O7" s="112">
        <f t="shared" si="2"/>
        <v>166634767</v>
      </c>
    </row>
    <row r="8" spans="1:15" ht="15" customHeight="1">
      <c r="A8" s="9">
        <v>2</v>
      </c>
      <c r="B8" s="10">
        <v>5005</v>
      </c>
      <c r="C8" s="11" t="s">
        <v>23</v>
      </c>
      <c r="D8" s="97">
        <v>16000000</v>
      </c>
      <c r="E8" s="97">
        <v>20000000</v>
      </c>
      <c r="F8" s="101">
        <f t="shared" si="0"/>
        <v>36000000</v>
      </c>
      <c r="G8" s="101"/>
      <c r="H8" s="101"/>
      <c r="I8" s="11" t="s">
        <v>24</v>
      </c>
      <c r="J8" s="15">
        <v>6277</v>
      </c>
      <c r="K8" s="115">
        <v>0</v>
      </c>
      <c r="L8" s="95">
        <v>1222173900</v>
      </c>
      <c r="M8" s="97"/>
      <c r="N8" s="112">
        <f t="shared" si="1"/>
        <v>1222173900</v>
      </c>
      <c r="O8" s="112">
        <f t="shared" si="2"/>
        <v>1258173900</v>
      </c>
    </row>
    <row r="9" spans="1:15" ht="14.25" customHeight="1">
      <c r="A9" s="9"/>
      <c r="B9" s="10"/>
      <c r="C9" s="11"/>
      <c r="D9" s="97"/>
      <c r="E9" s="97"/>
      <c r="F9" s="101">
        <f t="shared" si="0"/>
        <v>0</v>
      </c>
      <c r="G9" s="101"/>
      <c r="H9" s="101"/>
      <c r="I9" s="11" t="s">
        <v>64</v>
      </c>
      <c r="J9" s="15">
        <v>3218</v>
      </c>
      <c r="K9" s="116">
        <v>199000000</v>
      </c>
      <c r="L9" s="97"/>
      <c r="M9" s="97"/>
      <c r="N9" s="112">
        <f t="shared" si="1"/>
        <v>199000000</v>
      </c>
      <c r="O9" s="112">
        <f t="shared" si="2"/>
        <v>199000000</v>
      </c>
    </row>
    <row r="10" spans="1:15" ht="15">
      <c r="A10" s="9"/>
      <c r="B10" s="10"/>
      <c r="C10" s="11"/>
      <c r="D10" s="97"/>
      <c r="E10" s="97"/>
      <c r="F10" s="101">
        <f t="shared" si="0"/>
        <v>0</v>
      </c>
      <c r="G10" s="101"/>
      <c r="H10" s="101"/>
      <c r="I10" s="11" t="s">
        <v>25</v>
      </c>
      <c r="J10" s="15"/>
      <c r="K10" s="113"/>
      <c r="L10" s="97">
        <v>55896000</v>
      </c>
      <c r="M10" s="97"/>
      <c r="N10" s="112">
        <f t="shared" si="1"/>
        <v>55896000</v>
      </c>
      <c r="O10" s="112">
        <f t="shared" si="2"/>
        <v>55896000</v>
      </c>
    </row>
    <row r="11" spans="1:15" ht="15">
      <c r="A11" s="9">
        <v>3</v>
      </c>
      <c r="B11" s="10">
        <v>5000</v>
      </c>
      <c r="C11" s="11" t="s">
        <v>26</v>
      </c>
      <c r="D11" s="97">
        <v>4750000</v>
      </c>
      <c r="E11" s="97">
        <v>3000000</v>
      </c>
      <c r="F11" s="101">
        <f t="shared" si="0"/>
        <v>7750000</v>
      </c>
      <c r="G11" s="101"/>
      <c r="H11" s="101"/>
      <c r="I11" s="11"/>
      <c r="J11" s="15"/>
      <c r="K11" s="117"/>
      <c r="L11" s="97"/>
      <c r="M11" s="97"/>
      <c r="N11" s="112">
        <f t="shared" si="1"/>
        <v>0</v>
      </c>
      <c r="O11" s="112">
        <f t="shared" si="2"/>
        <v>7750000</v>
      </c>
    </row>
    <row r="12" spans="1:15" ht="15">
      <c r="A12" s="9">
        <v>4</v>
      </c>
      <c r="B12" s="10">
        <v>5003</v>
      </c>
      <c r="C12" s="11" t="s">
        <v>27</v>
      </c>
      <c r="D12" s="97">
        <v>7000000</v>
      </c>
      <c r="E12" s="97">
        <v>7000000</v>
      </c>
      <c r="F12" s="101">
        <f t="shared" si="0"/>
        <v>14000000</v>
      </c>
      <c r="G12" s="101"/>
      <c r="H12" s="101"/>
      <c r="I12" s="11"/>
      <c r="J12" s="15"/>
      <c r="K12" s="117"/>
      <c r="L12" s="97"/>
      <c r="M12" s="97"/>
      <c r="N12" s="112">
        <f t="shared" si="1"/>
        <v>0</v>
      </c>
      <c r="O12" s="112">
        <f t="shared" si="2"/>
        <v>14000000</v>
      </c>
    </row>
    <row r="13" spans="1:15" ht="15">
      <c r="A13" s="9">
        <v>5</v>
      </c>
      <c r="B13" s="10">
        <v>5000</v>
      </c>
      <c r="C13" s="11" t="s">
        <v>58</v>
      </c>
      <c r="D13" s="97">
        <v>16000000</v>
      </c>
      <c r="E13" s="95">
        <v>30000000</v>
      </c>
      <c r="F13" s="101">
        <f t="shared" si="0"/>
        <v>46000000</v>
      </c>
      <c r="G13" s="101"/>
      <c r="H13" s="101"/>
      <c r="I13" s="11" t="s">
        <v>63</v>
      </c>
      <c r="J13" s="15"/>
      <c r="K13" s="116">
        <v>270000000</v>
      </c>
      <c r="L13" s="97">
        <v>0</v>
      </c>
      <c r="M13" s="97">
        <v>0</v>
      </c>
      <c r="N13" s="112">
        <f t="shared" si="1"/>
        <v>270000000</v>
      </c>
      <c r="O13" s="112">
        <f t="shared" si="2"/>
        <v>316000000</v>
      </c>
    </row>
    <row r="14" spans="1:15" ht="15">
      <c r="A14" s="9"/>
      <c r="B14" s="10"/>
      <c r="C14" s="11"/>
      <c r="D14" s="95"/>
      <c r="E14" s="95"/>
      <c r="F14" s="101">
        <f t="shared" si="0"/>
        <v>0</v>
      </c>
      <c r="G14" s="101"/>
      <c r="H14" s="101"/>
      <c r="I14" s="11"/>
      <c r="J14" s="15" t="s">
        <v>62</v>
      </c>
      <c r="K14" s="116">
        <v>10000000</v>
      </c>
      <c r="L14" s="97"/>
      <c r="M14" s="97"/>
      <c r="N14" s="112">
        <f t="shared" si="1"/>
        <v>10000000</v>
      </c>
      <c r="O14" s="112">
        <f t="shared" si="2"/>
        <v>10000000</v>
      </c>
    </row>
    <row r="15" spans="1:15" ht="15">
      <c r="A15" s="9"/>
      <c r="B15" s="10"/>
      <c r="C15" s="21" t="s">
        <v>29</v>
      </c>
      <c r="D15" s="98">
        <v>3550000</v>
      </c>
      <c r="E15" s="96">
        <v>5000000</v>
      </c>
      <c r="F15" s="101">
        <f t="shared" si="0"/>
        <v>8550000</v>
      </c>
      <c r="G15" s="101"/>
      <c r="H15" s="101"/>
      <c r="I15" s="11"/>
      <c r="J15" s="15"/>
      <c r="K15" s="117"/>
      <c r="L15" s="97"/>
      <c r="M15" s="97"/>
      <c r="N15" s="112">
        <f t="shared" si="1"/>
        <v>0</v>
      </c>
      <c r="O15" s="112">
        <f t="shared" si="2"/>
        <v>8550000</v>
      </c>
    </row>
    <row r="16" spans="1:15" ht="15">
      <c r="A16" s="9"/>
      <c r="B16" s="10"/>
      <c r="C16" s="11" t="s">
        <v>30</v>
      </c>
      <c r="D16" s="97">
        <v>5000000</v>
      </c>
      <c r="E16" s="97">
        <v>0</v>
      </c>
      <c r="F16" s="101">
        <f t="shared" si="0"/>
        <v>5000000</v>
      </c>
      <c r="G16" s="101"/>
      <c r="H16" s="101"/>
      <c r="I16" s="11" t="s">
        <v>21</v>
      </c>
      <c r="J16" s="15">
        <v>3218</v>
      </c>
      <c r="K16" s="118">
        <v>0</v>
      </c>
      <c r="L16" s="97"/>
      <c r="M16" s="97"/>
      <c r="N16" s="112">
        <f t="shared" si="1"/>
        <v>0</v>
      </c>
      <c r="O16" s="112">
        <f t="shared" si="2"/>
        <v>5000000</v>
      </c>
    </row>
    <row r="17" spans="1:15" ht="15">
      <c r="A17" s="9"/>
      <c r="B17" s="10"/>
      <c r="C17" s="11" t="s">
        <v>31</v>
      </c>
      <c r="D17" s="97">
        <v>7000000</v>
      </c>
      <c r="E17" s="97">
        <v>6000000</v>
      </c>
      <c r="F17" s="101">
        <f t="shared" si="0"/>
        <v>13000000</v>
      </c>
      <c r="G17" s="101"/>
      <c r="H17" s="101"/>
      <c r="I17" s="11"/>
      <c r="J17" s="15"/>
      <c r="K17" s="117"/>
      <c r="L17" s="97"/>
      <c r="M17" s="97"/>
      <c r="N17" s="112">
        <f t="shared" si="1"/>
        <v>0</v>
      </c>
      <c r="O17" s="112">
        <f t="shared" si="2"/>
        <v>13000000</v>
      </c>
    </row>
    <row r="18" spans="1:15" ht="15">
      <c r="A18" s="9"/>
      <c r="B18" s="10"/>
      <c r="C18" s="11" t="s">
        <v>32</v>
      </c>
      <c r="D18" s="97">
        <v>2000000</v>
      </c>
      <c r="E18" s="97">
        <v>2000000</v>
      </c>
      <c r="F18" s="101">
        <f t="shared" si="0"/>
        <v>4000000</v>
      </c>
      <c r="G18" s="101"/>
      <c r="H18" s="101"/>
      <c r="I18" s="11"/>
      <c r="J18" s="15"/>
      <c r="K18" s="117"/>
      <c r="L18" s="97"/>
      <c r="M18" s="97"/>
      <c r="N18" s="112">
        <f t="shared" si="1"/>
        <v>0</v>
      </c>
      <c r="O18" s="112">
        <f t="shared" si="2"/>
        <v>4000000</v>
      </c>
    </row>
    <row r="19" spans="1:15" ht="26.25" customHeight="1">
      <c r="A19" s="9">
        <v>6</v>
      </c>
      <c r="B19" s="10">
        <v>5005</v>
      </c>
      <c r="C19" s="11" t="s">
        <v>33</v>
      </c>
      <c r="D19" s="97">
        <v>6431000</v>
      </c>
      <c r="E19" s="97">
        <v>5000000</v>
      </c>
      <c r="F19" s="101">
        <f t="shared" si="0"/>
        <v>11431000</v>
      </c>
      <c r="G19" s="101"/>
      <c r="H19" s="101"/>
      <c r="I19" s="11"/>
      <c r="J19" s="15" t="s">
        <v>61</v>
      </c>
      <c r="K19" s="116">
        <v>15000000</v>
      </c>
      <c r="L19" s="97"/>
      <c r="M19" s="97"/>
      <c r="N19" s="112">
        <f t="shared" si="1"/>
        <v>15000000</v>
      </c>
      <c r="O19" s="112">
        <f t="shared" si="2"/>
        <v>26431000</v>
      </c>
    </row>
    <row r="20" spans="1:15" ht="28.5" customHeight="1">
      <c r="A20" s="9">
        <v>7</v>
      </c>
      <c r="B20" s="10">
        <v>5005</v>
      </c>
      <c r="C20" s="11" t="s">
        <v>34</v>
      </c>
      <c r="D20" s="97">
        <v>5000000</v>
      </c>
      <c r="E20" s="97">
        <v>5000000</v>
      </c>
      <c r="F20" s="101">
        <f t="shared" si="0"/>
        <v>10000000</v>
      </c>
      <c r="G20" s="101"/>
      <c r="H20" s="101"/>
      <c r="I20" s="11" t="s">
        <v>21</v>
      </c>
      <c r="J20" s="15">
        <v>3218</v>
      </c>
      <c r="K20" s="116">
        <v>0</v>
      </c>
      <c r="L20" s="97"/>
      <c r="M20" s="97"/>
      <c r="N20" s="112">
        <f t="shared" si="1"/>
        <v>0</v>
      </c>
      <c r="O20" s="112">
        <f t="shared" si="2"/>
        <v>10000000</v>
      </c>
    </row>
    <row r="21" spans="1:15" ht="15" customHeight="1">
      <c r="A21" s="9">
        <v>8</v>
      </c>
      <c r="B21" s="10">
        <v>5006</v>
      </c>
      <c r="C21" s="11" t="s">
        <v>35</v>
      </c>
      <c r="D21" s="97">
        <v>0</v>
      </c>
      <c r="E21" s="97">
        <v>5000000</v>
      </c>
      <c r="F21" s="101">
        <f t="shared" si="0"/>
        <v>5000000</v>
      </c>
      <c r="G21" s="101"/>
      <c r="H21" s="101"/>
      <c r="I21" s="11"/>
      <c r="J21" s="15"/>
      <c r="K21" s="117"/>
      <c r="L21" s="97"/>
      <c r="M21" s="97"/>
      <c r="N21" s="112">
        <f t="shared" si="1"/>
        <v>0</v>
      </c>
      <c r="O21" s="112">
        <f t="shared" si="2"/>
        <v>5000000</v>
      </c>
    </row>
    <row r="22" spans="1:15" ht="28.5" customHeight="1">
      <c r="A22" s="9">
        <v>9</v>
      </c>
      <c r="B22" s="10">
        <v>5009</v>
      </c>
      <c r="C22" s="11" t="s">
        <v>36</v>
      </c>
      <c r="D22" s="97">
        <v>7000000</v>
      </c>
      <c r="E22" s="102">
        <v>10000000</v>
      </c>
      <c r="F22" s="101">
        <f t="shared" si="0"/>
        <v>17000000</v>
      </c>
      <c r="G22" s="101"/>
      <c r="H22" s="101"/>
      <c r="I22" s="11" t="s">
        <v>21</v>
      </c>
      <c r="J22" s="15" t="s">
        <v>65</v>
      </c>
      <c r="K22" s="97">
        <v>20000000</v>
      </c>
      <c r="L22" s="115"/>
      <c r="M22" s="97">
        <v>0</v>
      </c>
      <c r="N22" s="112">
        <f t="shared" si="1"/>
        <v>20000000</v>
      </c>
      <c r="O22" s="112">
        <f t="shared" si="2"/>
        <v>37000000</v>
      </c>
    </row>
    <row r="23" spans="1:15" ht="13.5" customHeight="1">
      <c r="A23" s="9">
        <v>10</v>
      </c>
      <c r="B23" s="10">
        <v>5022</v>
      </c>
      <c r="C23" s="11" t="s">
        <v>37</v>
      </c>
      <c r="D23" s="97">
        <v>6000000</v>
      </c>
      <c r="E23" s="97">
        <v>7000000</v>
      </c>
      <c r="F23" s="101">
        <f t="shared" si="0"/>
        <v>13000000</v>
      </c>
      <c r="G23" s="97">
        <v>15384000</v>
      </c>
      <c r="H23" s="101"/>
      <c r="I23" s="11" t="s">
        <v>38</v>
      </c>
      <c r="J23" s="15">
        <v>4828</v>
      </c>
      <c r="K23" s="116"/>
      <c r="L23" s="97"/>
      <c r="M23" s="97"/>
      <c r="N23" s="112">
        <f t="shared" si="1"/>
        <v>0</v>
      </c>
      <c r="O23" s="112">
        <f t="shared" si="2"/>
        <v>28384000</v>
      </c>
    </row>
    <row r="24" spans="1:15" ht="25.5">
      <c r="A24" s="9">
        <v>11</v>
      </c>
      <c r="B24" s="10">
        <v>5027</v>
      </c>
      <c r="C24" s="11" t="s">
        <v>39</v>
      </c>
      <c r="D24" s="97">
        <v>7000000</v>
      </c>
      <c r="E24" s="97">
        <v>7000000</v>
      </c>
      <c r="F24" s="101">
        <f t="shared" si="0"/>
        <v>14000000</v>
      </c>
      <c r="G24" s="101"/>
      <c r="H24" s="101"/>
      <c r="I24" s="11" t="s">
        <v>40</v>
      </c>
      <c r="J24" s="15">
        <v>5492</v>
      </c>
      <c r="K24" s="115">
        <v>0</v>
      </c>
      <c r="L24" s="115"/>
      <c r="M24" s="118">
        <v>0</v>
      </c>
      <c r="N24" s="112">
        <f t="shared" si="1"/>
        <v>0</v>
      </c>
      <c r="O24" s="112">
        <f t="shared" si="2"/>
        <v>14000000</v>
      </c>
    </row>
    <row r="25" spans="1:15" ht="25.5">
      <c r="A25" s="9"/>
      <c r="B25" s="10"/>
      <c r="C25" s="11"/>
      <c r="D25" s="97">
        <v>0</v>
      </c>
      <c r="E25" s="97">
        <v>0</v>
      </c>
      <c r="F25" s="101">
        <f t="shared" si="0"/>
        <v>0</v>
      </c>
      <c r="G25" s="101"/>
      <c r="H25" s="101"/>
      <c r="I25" s="11" t="s">
        <v>78</v>
      </c>
      <c r="J25" s="15">
        <v>3218</v>
      </c>
      <c r="K25" s="98">
        <v>135000000</v>
      </c>
      <c r="L25" s="97"/>
      <c r="M25" s="97">
        <v>2200000000</v>
      </c>
      <c r="N25" s="112">
        <f t="shared" si="1"/>
        <v>2335000000</v>
      </c>
      <c r="O25" s="112">
        <f t="shared" si="2"/>
        <v>2335000000</v>
      </c>
    </row>
    <row r="26" spans="1:15" ht="15">
      <c r="A26" s="9">
        <v>12</v>
      </c>
      <c r="B26" s="10">
        <v>5033</v>
      </c>
      <c r="C26" s="11" t="s">
        <v>41</v>
      </c>
      <c r="D26" s="97">
        <v>10932570</v>
      </c>
      <c r="E26" s="97">
        <v>15368266</v>
      </c>
      <c r="F26" s="101">
        <f t="shared" si="0"/>
        <v>26300836</v>
      </c>
      <c r="G26" s="101"/>
      <c r="H26" s="106">
        <v>533890500</v>
      </c>
      <c r="I26" s="21" t="s">
        <v>21</v>
      </c>
      <c r="J26" s="27"/>
      <c r="K26" s="95">
        <v>50000000</v>
      </c>
      <c r="L26" s="97"/>
      <c r="M26" s="97"/>
      <c r="N26" s="112">
        <f t="shared" si="1"/>
        <v>50000000</v>
      </c>
      <c r="O26" s="112">
        <f t="shared" si="2"/>
        <v>610191336</v>
      </c>
    </row>
    <row r="27" spans="1:15" ht="15">
      <c r="A27" s="9"/>
      <c r="B27" s="10">
        <v>5034</v>
      </c>
      <c r="C27" s="11" t="s">
        <v>42</v>
      </c>
      <c r="D27" s="97">
        <v>8199430</v>
      </c>
      <c r="E27" s="95">
        <v>10000000</v>
      </c>
      <c r="F27" s="101">
        <f t="shared" si="0"/>
        <v>18199430</v>
      </c>
      <c r="G27" s="101"/>
      <c r="H27" s="106">
        <v>723316000</v>
      </c>
      <c r="I27" s="11" t="s">
        <v>21</v>
      </c>
      <c r="J27" s="15">
        <v>3218</v>
      </c>
      <c r="K27" s="116">
        <v>30000000</v>
      </c>
      <c r="L27" s="97"/>
      <c r="M27" s="97"/>
      <c r="N27" s="112">
        <f t="shared" si="1"/>
        <v>30000000</v>
      </c>
      <c r="O27" s="112">
        <f t="shared" si="2"/>
        <v>771515430</v>
      </c>
    </row>
    <row r="28" spans="1:15" ht="15">
      <c r="A28" s="9"/>
      <c r="B28" s="10"/>
      <c r="C28" s="11"/>
      <c r="D28" s="97"/>
      <c r="E28" s="95"/>
      <c r="F28" s="101">
        <f t="shared" si="0"/>
        <v>0</v>
      </c>
      <c r="G28" s="101"/>
      <c r="H28" s="106"/>
      <c r="I28" s="11" t="s">
        <v>70</v>
      </c>
      <c r="J28" s="15"/>
      <c r="K28" s="116">
        <v>76087000</v>
      </c>
      <c r="L28" s="97"/>
      <c r="M28" s="97"/>
      <c r="N28" s="112">
        <f t="shared" si="1"/>
        <v>76087000</v>
      </c>
      <c r="O28" s="112">
        <f t="shared" si="2"/>
        <v>76087000</v>
      </c>
    </row>
    <row r="29" spans="1:15" ht="15">
      <c r="A29" s="9">
        <v>13</v>
      </c>
      <c r="B29" s="10">
        <v>5017</v>
      </c>
      <c r="C29" s="11" t="s">
        <v>44</v>
      </c>
      <c r="D29" s="97">
        <v>14511000</v>
      </c>
      <c r="E29" s="97">
        <v>0</v>
      </c>
      <c r="F29" s="101">
        <f t="shared" si="0"/>
        <v>14511000</v>
      </c>
      <c r="G29" s="101"/>
      <c r="H29" s="104">
        <v>194967000</v>
      </c>
      <c r="I29" s="19" t="s">
        <v>45</v>
      </c>
      <c r="J29" s="15">
        <v>3280</v>
      </c>
      <c r="K29" s="116"/>
      <c r="L29" s="97"/>
      <c r="M29" s="97">
        <v>216282000</v>
      </c>
      <c r="N29" s="112">
        <f t="shared" si="1"/>
        <v>216282000</v>
      </c>
      <c r="O29" s="112">
        <f t="shared" si="2"/>
        <v>425760000</v>
      </c>
    </row>
    <row r="30" spans="1:15" ht="16.5" customHeight="1">
      <c r="A30" s="9">
        <v>14</v>
      </c>
      <c r="B30" s="10">
        <v>5014</v>
      </c>
      <c r="C30" s="11" t="s">
        <v>67</v>
      </c>
      <c r="D30" s="97">
        <v>13487000</v>
      </c>
      <c r="E30" s="97">
        <v>0</v>
      </c>
      <c r="F30" s="101">
        <f t="shared" si="0"/>
        <v>13487000</v>
      </c>
      <c r="G30" s="101"/>
      <c r="H30" s="104">
        <v>171100000</v>
      </c>
      <c r="I30" s="19" t="s">
        <v>47</v>
      </c>
      <c r="J30" s="15">
        <v>4101</v>
      </c>
      <c r="K30" s="115"/>
      <c r="L30" s="97">
        <v>1221919100</v>
      </c>
      <c r="M30" s="97"/>
      <c r="N30" s="112">
        <f t="shared" si="1"/>
        <v>1221919100</v>
      </c>
      <c r="O30" s="112">
        <f t="shared" si="2"/>
        <v>1406506100</v>
      </c>
    </row>
    <row r="31" spans="1:15" ht="25.5" customHeight="1">
      <c r="A31" s="9"/>
      <c r="B31" s="10">
        <v>5006</v>
      </c>
      <c r="C31" s="11" t="s">
        <v>48</v>
      </c>
      <c r="D31" s="95">
        <v>13000000</v>
      </c>
      <c r="E31" s="97"/>
      <c r="F31" s="101">
        <f t="shared" si="0"/>
        <v>13000000</v>
      </c>
      <c r="G31" s="101"/>
      <c r="H31" s="97">
        <v>109673000</v>
      </c>
      <c r="I31" s="19"/>
      <c r="J31" s="15"/>
      <c r="K31" s="102">
        <v>30545000</v>
      </c>
      <c r="L31" s="97"/>
      <c r="M31" s="97"/>
      <c r="N31" s="112">
        <f t="shared" si="1"/>
        <v>30545000</v>
      </c>
      <c r="O31" s="112">
        <f t="shared" si="2"/>
        <v>153218000</v>
      </c>
    </row>
    <row r="32" spans="1:15" ht="15">
      <c r="A32" s="9"/>
      <c r="B32" s="10">
        <v>5007</v>
      </c>
      <c r="C32" s="11" t="s">
        <v>49</v>
      </c>
      <c r="D32" s="97">
        <v>336920000</v>
      </c>
      <c r="E32" s="97">
        <v>0</v>
      </c>
      <c r="F32" s="101">
        <f t="shared" si="0"/>
        <v>336920000</v>
      </c>
      <c r="G32" s="101"/>
      <c r="H32" s="107">
        <v>8772269264</v>
      </c>
      <c r="I32" s="11" t="s">
        <v>21</v>
      </c>
      <c r="J32" s="15">
        <v>3218</v>
      </c>
      <c r="K32" s="119">
        <v>40000000</v>
      </c>
      <c r="L32" s="97">
        <v>0</v>
      </c>
      <c r="M32" s="97">
        <v>0</v>
      </c>
      <c r="N32" s="112">
        <f t="shared" si="1"/>
        <v>40000000</v>
      </c>
      <c r="O32" s="112">
        <f t="shared" si="2"/>
        <v>9149189264</v>
      </c>
    </row>
    <row r="33" spans="1:15" ht="15">
      <c r="A33" s="9"/>
      <c r="B33" s="10"/>
      <c r="C33" s="11"/>
      <c r="D33" s="97"/>
      <c r="E33" s="97"/>
      <c r="F33" s="101">
        <f t="shared" si="0"/>
        <v>0</v>
      </c>
      <c r="G33" s="101"/>
      <c r="H33" s="108"/>
      <c r="I33" s="11"/>
      <c r="J33" s="15">
        <v>4311</v>
      </c>
      <c r="K33" s="119"/>
      <c r="L33" s="97">
        <v>531774000</v>
      </c>
      <c r="M33" s="97">
        <v>685626537</v>
      </c>
      <c r="N33" s="112">
        <f t="shared" si="1"/>
        <v>1217400537</v>
      </c>
      <c r="O33" s="112">
        <f t="shared" si="2"/>
        <v>1217400537</v>
      </c>
    </row>
    <row r="34" spans="1:17" ht="15.75" customHeight="1">
      <c r="A34" s="9">
        <v>15</v>
      </c>
      <c r="B34" s="10">
        <v>5008</v>
      </c>
      <c r="C34" s="11" t="s">
        <v>50</v>
      </c>
      <c r="D34" s="97">
        <v>236366000</v>
      </c>
      <c r="E34" s="95">
        <v>0</v>
      </c>
      <c r="F34" s="101">
        <f t="shared" si="0"/>
        <v>236366000</v>
      </c>
      <c r="G34" s="101"/>
      <c r="H34" s="104">
        <v>4627128427</v>
      </c>
      <c r="I34" s="19" t="s">
        <v>51</v>
      </c>
      <c r="J34" s="15">
        <v>4390</v>
      </c>
      <c r="K34" s="115"/>
      <c r="L34" s="97">
        <v>518659000</v>
      </c>
      <c r="M34" s="95">
        <v>508000000</v>
      </c>
      <c r="N34" s="112">
        <f t="shared" si="1"/>
        <v>1026659000</v>
      </c>
      <c r="O34" s="112">
        <f t="shared" si="2"/>
        <v>5890153427</v>
      </c>
      <c r="Q34" s="32"/>
    </row>
    <row r="35" spans="1:15" ht="15">
      <c r="A35" s="9">
        <v>16</v>
      </c>
      <c r="B35" s="10">
        <v>5010</v>
      </c>
      <c r="C35" s="11" t="s">
        <v>68</v>
      </c>
      <c r="D35" s="97">
        <v>146619000</v>
      </c>
      <c r="E35" s="97"/>
      <c r="F35" s="101">
        <f t="shared" si="0"/>
        <v>146619000</v>
      </c>
      <c r="G35" s="101"/>
      <c r="H35" s="109">
        <v>4133280818</v>
      </c>
      <c r="I35" s="19" t="s">
        <v>53</v>
      </c>
      <c r="J35" s="15">
        <v>5407</v>
      </c>
      <c r="K35" s="117"/>
      <c r="L35" s="97"/>
      <c r="M35" s="97">
        <v>699504000</v>
      </c>
      <c r="N35" s="112">
        <f t="shared" si="1"/>
        <v>699504000</v>
      </c>
      <c r="O35" s="112">
        <f t="shared" si="2"/>
        <v>4979403818</v>
      </c>
    </row>
    <row r="36" spans="1:15" ht="14.25" customHeight="1">
      <c r="A36" s="9"/>
      <c r="B36" s="10"/>
      <c r="C36" s="11"/>
      <c r="D36" s="97"/>
      <c r="E36" s="97"/>
      <c r="F36" s="101">
        <f t="shared" si="0"/>
        <v>0</v>
      </c>
      <c r="G36" s="101"/>
      <c r="H36" s="109"/>
      <c r="I36" s="19" t="s">
        <v>60</v>
      </c>
      <c r="J36" s="15"/>
      <c r="K36" s="116">
        <v>26000000</v>
      </c>
      <c r="L36" s="97"/>
      <c r="M36" s="97"/>
      <c r="N36" s="112">
        <f t="shared" si="1"/>
        <v>26000000</v>
      </c>
      <c r="O36" s="112">
        <f t="shared" si="2"/>
        <v>26000000</v>
      </c>
    </row>
    <row r="37" spans="1:15" ht="26.25" customHeight="1">
      <c r="A37" s="9"/>
      <c r="B37" s="10">
        <v>5036</v>
      </c>
      <c r="C37" s="11" t="s">
        <v>54</v>
      </c>
      <c r="D37" s="97">
        <v>7000000</v>
      </c>
      <c r="E37" s="97">
        <v>10000000</v>
      </c>
      <c r="F37" s="101">
        <f t="shared" si="0"/>
        <v>17000000</v>
      </c>
      <c r="G37" s="101"/>
      <c r="H37" s="101"/>
      <c r="I37" s="11" t="s">
        <v>77</v>
      </c>
      <c r="J37" s="15">
        <v>3218</v>
      </c>
      <c r="K37" s="116">
        <v>9616000</v>
      </c>
      <c r="L37" s="97"/>
      <c r="M37" s="115">
        <v>0</v>
      </c>
      <c r="N37" s="112">
        <f t="shared" si="1"/>
        <v>9616000</v>
      </c>
      <c r="O37" s="112">
        <f t="shared" si="2"/>
        <v>26616000</v>
      </c>
    </row>
    <row r="38" spans="1:15" ht="25.5">
      <c r="A38" s="9">
        <v>17</v>
      </c>
      <c r="B38" s="10"/>
      <c r="C38" s="4" t="s">
        <v>55</v>
      </c>
      <c r="D38" s="96"/>
      <c r="E38" s="103"/>
      <c r="F38" s="101">
        <f t="shared" si="0"/>
        <v>0</v>
      </c>
      <c r="G38" s="101"/>
      <c r="H38" s="101"/>
      <c r="I38" s="11" t="s">
        <v>122</v>
      </c>
      <c r="J38" s="15">
        <v>5410</v>
      </c>
      <c r="K38" s="102">
        <v>455919570</v>
      </c>
      <c r="L38" s="97">
        <v>363642615</v>
      </c>
      <c r="M38" s="97"/>
      <c r="N38" s="112">
        <f t="shared" si="1"/>
        <v>819562185</v>
      </c>
      <c r="O38" s="112">
        <f t="shared" si="2"/>
        <v>819562185</v>
      </c>
    </row>
    <row r="39" spans="1:15" ht="27" customHeight="1">
      <c r="A39" s="94">
        <v>18</v>
      </c>
      <c r="B39" s="85"/>
      <c r="C39" s="85"/>
      <c r="D39" s="99"/>
      <c r="E39" s="99"/>
      <c r="F39" s="101">
        <f t="shared" si="0"/>
        <v>0</v>
      </c>
      <c r="G39" s="99"/>
      <c r="H39" s="99"/>
      <c r="I39" s="92" t="s">
        <v>121</v>
      </c>
      <c r="J39" s="85"/>
      <c r="K39" s="102">
        <v>120000000</v>
      </c>
      <c r="L39" s="120"/>
      <c r="M39" s="99"/>
      <c r="N39" s="112">
        <f t="shared" si="1"/>
        <v>120000000</v>
      </c>
      <c r="O39" s="112">
        <f t="shared" si="2"/>
        <v>120000000</v>
      </c>
    </row>
    <row r="40" spans="1:15" ht="15">
      <c r="A40" s="30"/>
      <c r="B40" s="30"/>
      <c r="C40" s="30" t="s">
        <v>56</v>
      </c>
      <c r="D40" s="100">
        <f aca="true" t="shared" si="3" ref="D40:I40">SUM(D5:D38)</f>
        <v>921545000</v>
      </c>
      <c r="E40" s="100">
        <f t="shared" si="3"/>
        <v>501426000</v>
      </c>
      <c r="F40" s="101">
        <f t="shared" si="0"/>
        <v>1422971000</v>
      </c>
      <c r="G40" s="100">
        <f t="shared" si="3"/>
        <v>37326000</v>
      </c>
      <c r="H40" s="100">
        <f t="shared" si="3"/>
        <v>21306191866</v>
      </c>
      <c r="I40" s="93">
        <f t="shared" si="3"/>
        <v>0</v>
      </c>
      <c r="J40" s="84"/>
      <c r="K40" s="121">
        <f>SUM(K5:K39)</f>
        <v>1487167570</v>
      </c>
      <c r="L40" s="121">
        <f>SUM(L5:L39)</f>
        <v>4049861715</v>
      </c>
      <c r="M40" s="100">
        <f>SUM(M5:M39)</f>
        <v>4309412537</v>
      </c>
      <c r="N40" s="112">
        <f t="shared" si="1"/>
        <v>9846441822</v>
      </c>
      <c r="O40" s="112">
        <f t="shared" si="2"/>
        <v>32612930688</v>
      </c>
    </row>
  </sheetData>
  <sheetProtection/>
  <mergeCells count="9">
    <mergeCell ref="A1:O1"/>
    <mergeCell ref="A2:O2"/>
    <mergeCell ref="A3:A4"/>
    <mergeCell ref="B3:B4"/>
    <mergeCell ref="C3:C4"/>
    <mergeCell ref="D3:F3"/>
    <mergeCell ref="G3:H3"/>
    <mergeCell ref="I3:N3"/>
    <mergeCell ref="O3:O4"/>
  </mergeCells>
  <printOptions/>
  <pageMargins left="0.7" right="0.49" top="0.53" bottom="0.58" header="0.35" footer="0.3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F5:F6"/>
  <sheetViews>
    <sheetView zoomScalePageLayoutView="0" workbookViewId="0" topLeftCell="A1">
      <selection activeCell="F6" sqref="F6"/>
    </sheetView>
  </sheetViews>
  <sheetFormatPr defaultColWidth="9.140625" defaultRowHeight="15"/>
  <sheetData>
    <row r="5" ht="15">
      <c r="F5" s="7">
        <v>441000</v>
      </c>
    </row>
    <row r="6" ht="15">
      <c r="F6">
        <f>F5/2500</f>
        <v>176.4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2017-10-14T07:40:02Z</cp:lastPrinted>
  <dcterms:created xsi:type="dcterms:W3CDTF">2016-02-18T04:50:04Z</dcterms:created>
  <dcterms:modified xsi:type="dcterms:W3CDTF">2017-11-08T09:22:09Z</dcterms:modified>
  <cp:category/>
  <cp:version/>
  <cp:contentType/>
  <cp:contentStatus/>
</cp:coreProperties>
</file>